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'Дашборд'!$A$52:$A$81</f>
            </numRef>
          </cat>
          <val>
            <numRef>
              <f>'Дашборд'!$C$52:$C$81</f>
            </numRef>
          </val>
        </ser>
        <ser>
          <idx val="1"/>
          <order val="1"/>
          <tx>
            <strRef>
              <f>'Дашборд'!D51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'Дашборд'!$A$52:$A$81</f>
            </numRef>
          </cat>
          <val>
            <numRef>
              <f>'Дашборд'!$D$52:$D$81</f>
            </numRef>
          </val>
        </ser>
        <ser>
          <idx val="2"/>
          <order val="2"/>
          <tx>
            <strRef>
              <f>'Дашборд'!E51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'Дашборд'!$A$52:$A$81</f>
            </numRef>
          </cat>
          <val>
            <numRef>
              <f>'Дашборд'!$E$52:$E$81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9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30.06.2026</t>
        </is>
      </c>
    </row>
    <row r="2">
      <c r="E2" t="inlineStr">
        <is>
          <t>Период: 01.06.2026 — 30.06.2026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/>
      <c r="C7" s="6" t="inlineStr"/>
      <c r="D7" s="6" t="inlineStr">
        <is>
          <t>Байдина Анастасия Алексеевна</t>
        </is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0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0</v>
      </c>
      <c r="P7" s="7" t="n">
        <v>0</v>
      </c>
      <c r="Q7" s="7" t="n">
        <v>0</v>
      </c>
      <c r="R7" s="7" t="n">
        <v>0</v>
      </c>
      <c r="S7" s="7" t="n">
        <v>0</v>
      </c>
      <c r="T7" s="7" t="n">
        <v>0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0</v>
      </c>
      <c r="Z7" s="7" t="n">
        <v>0</v>
      </c>
      <c r="AA7" s="7" t="n">
        <v>0</v>
      </c>
      <c r="AB7" s="7" t="n">
        <v>0</v>
      </c>
      <c r="AC7" s="7" t="n">
        <v>0</v>
      </c>
      <c r="AD7" s="7" t="n">
        <v>0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0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0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0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Байрамов Руслан Рустамович</t>
        </is>
      </c>
      <c r="E8" s="7" t="n">
        <v>3024</v>
      </c>
      <c r="F8" s="7" t="n">
        <v>2</v>
      </c>
      <c r="G8" s="7" t="n">
        <v>0</v>
      </c>
      <c r="H8" s="7" t="n">
        <v>0</v>
      </c>
      <c r="I8" s="7" t="n">
        <v>0</v>
      </c>
      <c r="J8" s="7" t="n">
        <v>2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4962.49</v>
      </c>
      <c r="P8" s="7" t="n">
        <v>3</v>
      </c>
      <c r="Q8" s="7" t="n">
        <v>0</v>
      </c>
      <c r="R8" s="7" t="n">
        <v>0</v>
      </c>
      <c r="S8" s="7" t="n">
        <v>0</v>
      </c>
      <c r="T8" s="7" t="n">
        <v>2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2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2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1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1245.202972972973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Байрамова Кристина Дмитриевна</t>
        </is>
      </c>
      <c r="E9" s="7" t="n">
        <v>10824.25</v>
      </c>
      <c r="F9" s="7" t="n">
        <v>7</v>
      </c>
      <c r="G9" s="7" t="n">
        <v>0</v>
      </c>
      <c r="H9" s="7" t="n">
        <v>0</v>
      </c>
      <c r="I9" s="7" t="n">
        <v>1</v>
      </c>
      <c r="J9" s="7" t="n">
        <v>2</v>
      </c>
      <c r="K9" s="7">
        <f>ROUND(J9*BP9/100,0)*100</f>
        <v/>
      </c>
      <c r="L9" s="7" t="n">
        <v>0</v>
      </c>
      <c r="M9" s="7">
        <f>E9-K9</f>
        <v/>
      </c>
      <c r="N9" s="7" t="n">
        <v>1</v>
      </c>
      <c r="O9" s="7" t="n">
        <v>3455</v>
      </c>
      <c r="P9" s="7" t="n">
        <v>2</v>
      </c>
      <c r="Q9" s="7" t="n">
        <v>0</v>
      </c>
      <c r="R9" s="7" t="n">
        <v>0</v>
      </c>
      <c r="S9" s="7" t="n">
        <v>3</v>
      </c>
      <c r="T9" s="7" t="n">
        <v>2</v>
      </c>
      <c r="U9" s="7">
        <f>ROUND(T9*BP9/100,0)*100</f>
        <v/>
      </c>
      <c r="V9" s="7" t="n">
        <v>0</v>
      </c>
      <c r="W9" s="7">
        <f>O9-U9</f>
        <v/>
      </c>
      <c r="X9" s="7" t="n">
        <v>1</v>
      </c>
      <c r="Y9" s="7" t="n">
        <v>8233</v>
      </c>
      <c r="Z9" s="7" t="n">
        <v>6</v>
      </c>
      <c r="AA9" s="7" t="n">
        <v>0</v>
      </c>
      <c r="AB9" s="7" t="n">
        <v>0</v>
      </c>
      <c r="AC9" s="7" t="n">
        <v>0</v>
      </c>
      <c r="AD9" s="7" t="n">
        <v>2</v>
      </c>
      <c r="AE9" s="7">
        <f>ROUND(AD9*BP9/100,0)*100</f>
        <v/>
      </c>
      <c r="AF9" s="7" t="n">
        <v>0</v>
      </c>
      <c r="AG9" s="7">
        <f>Y9-AE9</f>
        <v/>
      </c>
      <c r="AH9" s="7" t="n">
        <v>1</v>
      </c>
      <c r="AI9" s="7" t="n">
        <v>13626.75</v>
      </c>
      <c r="AJ9" s="7" t="n">
        <v>10</v>
      </c>
      <c r="AK9" s="7" t="n">
        <v>0</v>
      </c>
      <c r="AL9" s="7" t="n">
        <v>0</v>
      </c>
      <c r="AM9" s="7" t="n">
        <v>0</v>
      </c>
      <c r="AN9" s="7" t="n">
        <v>2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6737.25</v>
      </c>
      <c r="AT9" s="7" t="n">
        <v>7</v>
      </c>
      <c r="AU9" s="7" t="n">
        <v>0</v>
      </c>
      <c r="AV9" s="7" t="n">
        <v>0</v>
      </c>
      <c r="AW9" s="7" t="n">
        <v>0</v>
      </c>
      <c r="AX9" s="7" t="n">
        <v>0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793.3269230769231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Блинников Станислав Игоревич</t>
        </is>
      </c>
      <c r="E10" s="7" t="n">
        <v>23583.5</v>
      </c>
      <c r="F10" s="7" t="n">
        <v>14</v>
      </c>
      <c r="G10" s="7" t="n">
        <v>3878.75</v>
      </c>
      <c r="H10" s="7" t="n">
        <v>4</v>
      </c>
      <c r="I10" s="7" t="n">
        <v>0</v>
      </c>
      <c r="J10" s="7" t="n">
        <v>13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25379</v>
      </c>
      <c r="P10" s="7" t="n">
        <v>15</v>
      </c>
      <c r="Q10" s="7" t="n">
        <v>3878.75</v>
      </c>
      <c r="R10" s="7" t="n">
        <v>4</v>
      </c>
      <c r="S10" s="7" t="n">
        <v>0</v>
      </c>
      <c r="T10" s="7" t="n">
        <v>13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16348.5</v>
      </c>
      <c r="Z10" s="7" t="n">
        <v>11</v>
      </c>
      <c r="AA10" s="7" t="n">
        <v>6787.5</v>
      </c>
      <c r="AB10" s="7" t="n">
        <v>7</v>
      </c>
      <c r="AC10" s="7" t="n">
        <v>1</v>
      </c>
      <c r="AD10" s="7" t="n">
        <v>13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21247.5</v>
      </c>
      <c r="AJ10" s="7" t="n">
        <v>13</v>
      </c>
      <c r="AK10" s="7" t="n">
        <v>5557.5</v>
      </c>
      <c r="AL10" s="7" t="n">
        <v>6</v>
      </c>
      <c r="AM10" s="7" t="n">
        <v>2</v>
      </c>
      <c r="AN10" s="7" t="n">
        <v>13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11608.5</v>
      </c>
      <c r="AT10" s="7" t="n">
        <v>10</v>
      </c>
      <c r="AU10" s="7" t="n">
        <v>2846.25</v>
      </c>
      <c r="AV10" s="7" t="n">
        <v>3</v>
      </c>
      <c r="AW10" s="7" t="n">
        <v>0</v>
      </c>
      <c r="AX10" s="7" t="n">
        <v>4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1391.239367088608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Бутенко Тамара Евгеньевна</t>
        </is>
      </c>
      <c r="E11" s="7" t="n">
        <v>1460.25</v>
      </c>
      <c r="F11" s="7" t="n">
        <v>1</v>
      </c>
      <c r="G11" s="7" t="n">
        <v>0</v>
      </c>
      <c r="H11" s="7" t="n">
        <v>0</v>
      </c>
      <c r="I11" s="7" t="n">
        <v>0</v>
      </c>
      <c r="J11" s="7" t="n">
        <v>1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1460.25</v>
      </c>
      <c r="P11" s="7" t="n">
        <v>1</v>
      </c>
      <c r="Q11" s="7" t="n">
        <v>0</v>
      </c>
      <c r="R11" s="7" t="n">
        <v>0</v>
      </c>
      <c r="S11" s="7" t="n">
        <v>0</v>
      </c>
      <c r="T11" s="7" t="n">
        <v>1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1554.75</v>
      </c>
      <c r="Z11" s="7" t="n">
        <v>1</v>
      </c>
      <c r="AA11" s="7" t="n">
        <v>0</v>
      </c>
      <c r="AB11" s="7" t="n">
        <v>0</v>
      </c>
      <c r="AC11" s="7" t="n">
        <v>1</v>
      </c>
      <c r="AD11" s="7" t="n">
        <v>1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1460.25</v>
      </c>
      <c r="AJ11" s="7" t="n">
        <v>2</v>
      </c>
      <c r="AK11" s="7" t="n">
        <v>0</v>
      </c>
      <c r="AL11" s="7" t="n">
        <v>0</v>
      </c>
      <c r="AM11" s="7" t="n">
        <v>0</v>
      </c>
      <c r="AN11" s="7" t="n">
        <v>1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1554.75</v>
      </c>
      <c r="AT11" s="7" t="n">
        <v>1</v>
      </c>
      <c r="AU11" s="7" t="n">
        <v>0</v>
      </c>
      <c r="AV11" s="7" t="n">
        <v>0</v>
      </c>
      <c r="AW11" s="7" t="n">
        <v>0</v>
      </c>
      <c r="AX11" s="7" t="n">
        <v>0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293.625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МТ</t>
        </is>
      </c>
      <c r="D12" s="6" t="inlineStr">
        <is>
          <t>Евдокимов Илья Игоревич</t>
        </is>
      </c>
      <c r="E12" s="7" t="n">
        <v>49034.58</v>
      </c>
      <c r="F12" s="7" t="n">
        <v>28</v>
      </c>
      <c r="G12" s="7" t="n">
        <v>6205</v>
      </c>
      <c r="H12" s="7" t="n">
        <v>6</v>
      </c>
      <c r="I12" s="7" t="n">
        <v>1</v>
      </c>
      <c r="J12" s="7" t="n">
        <v>23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47934.96</v>
      </c>
      <c r="P12" s="7" t="n">
        <v>27</v>
      </c>
      <c r="Q12" s="7" t="n">
        <v>2380</v>
      </c>
      <c r="R12" s="7" t="n">
        <v>2</v>
      </c>
      <c r="S12" s="7" t="n">
        <v>0</v>
      </c>
      <c r="T12" s="7" t="n">
        <v>23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46302.7</v>
      </c>
      <c r="Z12" s="7" t="n">
        <v>25</v>
      </c>
      <c r="AA12" s="7" t="n">
        <v>2380</v>
      </c>
      <c r="AB12" s="7" t="n">
        <v>2</v>
      </c>
      <c r="AC12" s="7" t="n">
        <v>1</v>
      </c>
      <c r="AD12" s="7" t="n">
        <v>23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49072.33</v>
      </c>
      <c r="AJ12" s="7" t="n">
        <v>26</v>
      </c>
      <c r="AK12" s="7" t="n">
        <v>2380</v>
      </c>
      <c r="AL12" s="7" t="n">
        <v>2</v>
      </c>
      <c r="AM12" s="7" t="n">
        <v>1</v>
      </c>
      <c r="AN12" s="7" t="n">
        <v>23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1</v>
      </c>
      <c r="AS12" s="7" t="n">
        <v>10686.63</v>
      </c>
      <c r="AT12" s="7" t="n">
        <v>6</v>
      </c>
      <c r="AU12" s="7" t="n">
        <v>1190</v>
      </c>
      <c r="AV12" s="7" t="n">
        <v>1</v>
      </c>
      <c r="AW12" s="7" t="n">
        <v>0</v>
      </c>
      <c r="AX12" s="7" t="n">
        <v>7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1601.973181818182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Кузьмичев Кирилл Константинович</t>
        </is>
      </c>
      <c r="E13" s="7" t="n">
        <v>8182.84</v>
      </c>
      <c r="F13" s="7" t="n">
        <v>5</v>
      </c>
      <c r="G13" s="7" t="n">
        <v>0</v>
      </c>
      <c r="H13" s="7" t="n">
        <v>0</v>
      </c>
      <c r="I13" s="7" t="n">
        <v>1</v>
      </c>
      <c r="J13" s="7" t="n">
        <v>1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8072.01</v>
      </c>
      <c r="P13" s="7" t="n">
        <v>5</v>
      </c>
      <c r="Q13" s="7" t="n">
        <v>0</v>
      </c>
      <c r="R13" s="7" t="n">
        <v>0</v>
      </c>
      <c r="S13" s="7" t="n">
        <v>0</v>
      </c>
      <c r="T13" s="7" t="n">
        <v>1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4763.66</v>
      </c>
      <c r="Z13" s="7" t="n">
        <v>4</v>
      </c>
      <c r="AA13" s="7" t="n">
        <v>0</v>
      </c>
      <c r="AB13" s="7" t="n">
        <v>0</v>
      </c>
      <c r="AC13" s="7" t="n">
        <v>1</v>
      </c>
      <c r="AD13" s="7" t="n">
        <v>1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10197.83</v>
      </c>
      <c r="AJ13" s="7" t="n">
        <v>7</v>
      </c>
      <c r="AK13" s="7" t="n">
        <v>0</v>
      </c>
      <c r="AL13" s="7" t="n">
        <v>0</v>
      </c>
      <c r="AM13" s="7" t="n">
        <v>1</v>
      </c>
      <c r="AN13" s="7" t="n">
        <v>1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5150.67</v>
      </c>
      <c r="AT13" s="7" t="n">
        <v>3</v>
      </c>
      <c r="AU13" s="7" t="n">
        <v>0</v>
      </c>
      <c r="AV13" s="7" t="n">
        <v>0</v>
      </c>
      <c r="AW13" s="7" t="n">
        <v>0</v>
      </c>
      <c r="AX13" s="7" t="n">
        <v>0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489.3181818181818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МТ</t>
        </is>
      </c>
      <c r="D14" s="6" t="inlineStr">
        <is>
          <t>Мартынов Андрей Викторович</t>
        </is>
      </c>
      <c r="E14" s="7" t="n">
        <v>15418</v>
      </c>
      <c r="F14" s="7" t="n">
        <v>10</v>
      </c>
      <c r="G14" s="7" t="n">
        <v>6290</v>
      </c>
      <c r="H14" s="7" t="n">
        <v>7</v>
      </c>
      <c r="I14" s="7" t="n">
        <v>0</v>
      </c>
      <c r="J14" s="7" t="n">
        <v>24</v>
      </c>
      <c r="K14" s="7">
        <f>ROUND(J14*BP14/100,0)*100</f>
        <v/>
      </c>
      <c r="L14" s="7" t="n">
        <v>0</v>
      </c>
      <c r="M14" s="7">
        <f>E14-K14</f>
        <v/>
      </c>
      <c r="N14" s="7" t="n">
        <v>2</v>
      </c>
      <c r="O14" s="7" t="n">
        <v>17637.5</v>
      </c>
      <c r="P14" s="7" t="n">
        <v>10</v>
      </c>
      <c r="Q14" s="7" t="n">
        <v>5525</v>
      </c>
      <c r="R14" s="7" t="n">
        <v>6</v>
      </c>
      <c r="S14" s="7" t="n">
        <v>0</v>
      </c>
      <c r="T14" s="7" t="n">
        <v>24</v>
      </c>
      <c r="U14" s="7">
        <f>ROUND(T14*BP14/100,0)*100</f>
        <v/>
      </c>
      <c r="V14" s="7" t="n">
        <v>0</v>
      </c>
      <c r="W14" s="7">
        <f>O14-U14</f>
        <v/>
      </c>
      <c r="X14" s="7" t="n">
        <v>2</v>
      </c>
      <c r="Y14" s="7" t="n">
        <v>21576.5</v>
      </c>
      <c r="Z14" s="7" t="n">
        <v>13</v>
      </c>
      <c r="AA14" s="7" t="n">
        <v>11092.5</v>
      </c>
      <c r="AB14" s="7" t="n">
        <v>12</v>
      </c>
      <c r="AC14" s="7" t="n">
        <v>1</v>
      </c>
      <c r="AD14" s="7" t="n">
        <v>24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3</v>
      </c>
      <c r="AI14" s="7" t="n">
        <v>14600.5</v>
      </c>
      <c r="AJ14" s="7" t="n">
        <v>8</v>
      </c>
      <c r="AK14" s="7" t="n">
        <v>4377.5</v>
      </c>
      <c r="AL14" s="7" t="n">
        <v>5</v>
      </c>
      <c r="AM14" s="7" t="n">
        <v>0</v>
      </c>
      <c r="AN14" s="7" t="n">
        <v>24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5736.38</v>
      </c>
      <c r="AT14" s="7" t="n">
        <v>3</v>
      </c>
      <c r="AU14" s="7" t="n">
        <v>765</v>
      </c>
      <c r="AV14" s="7" t="n">
        <v>1</v>
      </c>
      <c r="AW14" s="7" t="n">
        <v>1</v>
      </c>
      <c r="AX14" s="7" t="n">
        <v>7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1362.964406779661</v>
      </c>
      <c r="BQ14" s="7">
        <f>BO14/30*30</f>
        <v/>
      </c>
      <c r="BR14" s="7">
        <f>IFERROR(BL14/BE14,0)</f>
        <v/>
      </c>
    </row>
    <row r="15">
      <c r="A15" s="6" t="n">
        <v>9</v>
      </c>
      <c r="B15" s="6" t="inlineStr">
        <is>
          <t>2026-03-01</t>
        </is>
      </c>
      <c r="C15" s="6" t="inlineStr">
        <is>
          <t>МТ</t>
        </is>
      </c>
      <c r="D15" s="6" t="inlineStr">
        <is>
          <t>Мельников Никита Алексеевич</t>
        </is>
      </c>
      <c r="E15" s="7" t="n">
        <v>8103</v>
      </c>
      <c r="F15" s="7" t="n">
        <v>4</v>
      </c>
      <c r="G15" s="7" t="n">
        <v>4380</v>
      </c>
      <c r="H15" s="7" t="n">
        <v>4</v>
      </c>
      <c r="I15" s="7" t="n">
        <v>2</v>
      </c>
      <c r="J15" s="7" t="n">
        <v>13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10293</v>
      </c>
      <c r="P15" s="7" t="n">
        <v>5</v>
      </c>
      <c r="Q15" s="7" t="n">
        <v>4183.75</v>
      </c>
      <c r="R15" s="7" t="n">
        <v>3</v>
      </c>
      <c r="S15" s="7" t="n">
        <v>2</v>
      </c>
      <c r="T15" s="7" t="n">
        <v>13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5913</v>
      </c>
      <c r="Z15" s="7" t="n">
        <v>3</v>
      </c>
      <c r="AA15" s="7" t="n">
        <v>6373.75</v>
      </c>
      <c r="AB15" s="7" t="n">
        <v>6</v>
      </c>
      <c r="AC15" s="7" t="n">
        <v>1</v>
      </c>
      <c r="AD15" s="7" t="n">
        <v>13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8103</v>
      </c>
      <c r="AJ15" s="7" t="n">
        <v>5</v>
      </c>
      <c r="AK15" s="7" t="n">
        <v>8367.5</v>
      </c>
      <c r="AL15" s="7" t="n">
        <v>8</v>
      </c>
      <c r="AM15" s="7" t="n">
        <v>4</v>
      </c>
      <c r="AN15" s="7" t="n">
        <v>13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4051.5</v>
      </c>
      <c r="AT15" s="7" t="n">
        <v>2</v>
      </c>
      <c r="AU15" s="7" t="n">
        <v>4183.75</v>
      </c>
      <c r="AV15" s="7" t="n">
        <v>3</v>
      </c>
      <c r="AW15" s="7" t="n">
        <v>1</v>
      </c>
      <c r="AX15" s="7" t="n">
        <v>4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1762.072916666667</v>
      </c>
      <c r="BQ15" s="7">
        <f>BO15/30*30</f>
        <v/>
      </c>
      <c r="BR15" s="7">
        <f>IFERROR(BL15/BE15,0)</f>
        <v/>
      </c>
    </row>
    <row r="16">
      <c r="A16" s="6" t="n">
        <v>10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Перевалова Анастасия Владимировна</t>
        </is>
      </c>
      <c r="E16" s="7" t="n">
        <v>6857</v>
      </c>
      <c r="F16" s="7" t="n">
        <v>6</v>
      </c>
      <c r="G16" s="7" t="n">
        <v>0</v>
      </c>
      <c r="H16" s="7" t="n">
        <v>0</v>
      </c>
      <c r="I16" s="7" t="n">
        <v>0</v>
      </c>
      <c r="J16" s="7" t="n">
        <v>8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11994.75</v>
      </c>
      <c r="P16" s="7" t="n">
        <v>7</v>
      </c>
      <c r="Q16" s="7" t="n">
        <v>0</v>
      </c>
      <c r="R16" s="7" t="n">
        <v>0</v>
      </c>
      <c r="S16" s="7" t="n">
        <v>1</v>
      </c>
      <c r="T16" s="7" t="n">
        <v>8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10402.5</v>
      </c>
      <c r="Z16" s="7" t="n">
        <v>6</v>
      </c>
      <c r="AA16" s="7" t="n">
        <v>0</v>
      </c>
      <c r="AB16" s="7" t="n">
        <v>0</v>
      </c>
      <c r="AC16" s="7" t="n">
        <v>0</v>
      </c>
      <c r="AD16" s="7" t="n">
        <v>8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6947.5</v>
      </c>
      <c r="AJ16" s="7" t="n">
        <v>5</v>
      </c>
      <c r="AK16" s="7" t="n">
        <v>0</v>
      </c>
      <c r="AL16" s="7" t="n">
        <v>0</v>
      </c>
      <c r="AM16" s="7" t="n">
        <v>0</v>
      </c>
      <c r="AN16" s="7" t="n">
        <v>8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3428.5</v>
      </c>
      <c r="AT16" s="7" t="n">
        <v>2</v>
      </c>
      <c r="AU16" s="7" t="n">
        <v>0</v>
      </c>
      <c r="AV16" s="7" t="n">
        <v>0</v>
      </c>
      <c r="AW16" s="7" t="n">
        <v>0</v>
      </c>
      <c r="AX16" s="7" t="n">
        <v>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1608.051282051282</v>
      </c>
      <c r="BQ16" s="7">
        <f>BO16/30*30</f>
        <v/>
      </c>
      <c r="BR16" s="7">
        <f>IFERROR(BL16/BE16,0)</f>
        <v/>
      </c>
    </row>
    <row r="17">
      <c r="A17" s="6" t="n">
        <v>11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Прокашева Ксения Александровна</t>
        </is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1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1690</v>
      </c>
      <c r="P17" s="7" t="n">
        <v>1</v>
      </c>
      <c r="Q17" s="7" t="n">
        <v>0</v>
      </c>
      <c r="R17" s="7" t="n">
        <v>0</v>
      </c>
      <c r="S17" s="7" t="n">
        <v>0</v>
      </c>
      <c r="T17" s="7" t="n">
        <v>1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0</v>
      </c>
      <c r="Z17" s="7" t="n">
        <v>0</v>
      </c>
      <c r="AA17" s="7" t="n">
        <v>0</v>
      </c>
      <c r="AB17" s="7" t="n">
        <v>0</v>
      </c>
      <c r="AC17" s="7" t="n">
        <v>0</v>
      </c>
      <c r="AD17" s="7" t="n">
        <v>1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0</v>
      </c>
      <c r="AM17" s="7" t="n">
        <v>0</v>
      </c>
      <c r="AN17" s="7" t="n">
        <v>1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0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1690</v>
      </c>
      <c r="BQ17" s="7">
        <f>BO17/30*30</f>
        <v/>
      </c>
      <c r="BR17" s="7">
        <f>IFERROR(BL17/BE17,0)</f>
        <v/>
      </c>
    </row>
    <row r="18">
      <c r="A18" s="6" t="n">
        <v>12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Рябинина Полина Евгеньевна</t>
        </is>
      </c>
      <c r="E18" s="7" t="n">
        <v>22931.5</v>
      </c>
      <c r="F18" s="7" t="n">
        <v>16</v>
      </c>
      <c r="G18" s="7" t="n">
        <v>0</v>
      </c>
      <c r="H18" s="7" t="n">
        <v>0</v>
      </c>
      <c r="I18" s="7" t="n">
        <v>1</v>
      </c>
      <c r="J18" s="7" t="n">
        <v>12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15164.5</v>
      </c>
      <c r="P18" s="7" t="n">
        <v>10</v>
      </c>
      <c r="Q18" s="7" t="n">
        <v>0</v>
      </c>
      <c r="R18" s="7" t="n">
        <v>0</v>
      </c>
      <c r="S18" s="7" t="n">
        <v>1</v>
      </c>
      <c r="T18" s="7" t="n">
        <v>12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22843</v>
      </c>
      <c r="Z18" s="7" t="n">
        <v>15</v>
      </c>
      <c r="AA18" s="7" t="n">
        <v>0</v>
      </c>
      <c r="AB18" s="7" t="n">
        <v>0</v>
      </c>
      <c r="AC18" s="7" t="n">
        <v>0</v>
      </c>
      <c r="AD18" s="7" t="n">
        <v>12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23368.5</v>
      </c>
      <c r="AJ18" s="7" t="n">
        <v>15</v>
      </c>
      <c r="AK18" s="7" t="n">
        <v>0</v>
      </c>
      <c r="AL18" s="7" t="n">
        <v>0</v>
      </c>
      <c r="AM18" s="7" t="n">
        <v>2</v>
      </c>
      <c r="AN18" s="7" t="n">
        <v>12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6830.5</v>
      </c>
      <c r="AT18" s="7" t="n">
        <v>4</v>
      </c>
      <c r="AU18" s="7" t="n">
        <v>0</v>
      </c>
      <c r="AV18" s="7" t="n">
        <v>0</v>
      </c>
      <c r="AW18" s="7" t="n">
        <v>0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1334.675675675676</v>
      </c>
      <c r="BQ18" s="7">
        <f>BO18/30*30</f>
        <v/>
      </c>
      <c r="BR18" s="7">
        <f>IFERROR(BL18/BE18,0)</f>
        <v/>
      </c>
    </row>
    <row r="19">
      <c r="A19" s="6" t="n">
        <v>13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Черных Данила Русланович</t>
        </is>
      </c>
      <c r="E19" s="7" t="n">
        <v>32818</v>
      </c>
      <c r="F19" s="7" t="n">
        <v>20</v>
      </c>
      <c r="G19" s="7" t="n">
        <v>3130</v>
      </c>
      <c r="H19" s="7" t="n">
        <v>4</v>
      </c>
      <c r="I19" s="7" t="n">
        <v>0</v>
      </c>
      <c r="J19" s="7" t="n">
        <v>22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33114</v>
      </c>
      <c r="P19" s="7" t="n">
        <v>20</v>
      </c>
      <c r="Q19" s="7" t="n">
        <v>5940</v>
      </c>
      <c r="R19" s="7" t="n">
        <v>7</v>
      </c>
      <c r="S19" s="7" t="n">
        <v>0</v>
      </c>
      <c r="T19" s="7" t="n">
        <v>22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33719.5</v>
      </c>
      <c r="Z19" s="7" t="n">
        <v>20</v>
      </c>
      <c r="AA19" s="7" t="n">
        <v>2530</v>
      </c>
      <c r="AB19" s="7" t="n">
        <v>3</v>
      </c>
      <c r="AC19" s="7" t="n">
        <v>0</v>
      </c>
      <c r="AD19" s="7" t="n">
        <v>22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27064.5</v>
      </c>
      <c r="AJ19" s="7" t="n">
        <v>16</v>
      </c>
      <c r="AK19" s="7" t="n">
        <v>2810</v>
      </c>
      <c r="AL19" s="7" t="n">
        <v>3</v>
      </c>
      <c r="AM19" s="7" t="n">
        <v>0</v>
      </c>
      <c r="AN19" s="7" t="n">
        <v>22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15666.5</v>
      </c>
      <c r="AT19" s="7" t="n">
        <v>9</v>
      </c>
      <c r="AU19" s="7" t="n">
        <v>1425</v>
      </c>
      <c r="AV19" s="7" t="n">
        <v>2</v>
      </c>
      <c r="AW19" s="7" t="n">
        <v>0</v>
      </c>
      <c r="AX19" s="7" t="n">
        <v>6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1389.352678571429</v>
      </c>
      <c r="BQ19" s="7">
        <f>BO19/30*30</f>
        <v/>
      </c>
      <c r="BR19" s="7">
        <f>IFERROR(BL19/BE19,0)</f>
        <v/>
      </c>
    </row>
    <row r="20">
      <c r="A20" s="6" t="n">
        <v>14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Юркова Маргарита Вадимовна</t>
        </is>
      </c>
      <c r="E20" s="7" t="n">
        <v>6443.17</v>
      </c>
      <c r="F20" s="7" t="n">
        <v>4</v>
      </c>
      <c r="G20" s="7" t="n">
        <v>0</v>
      </c>
      <c r="H20" s="7" t="n">
        <v>0</v>
      </c>
      <c r="I20" s="7" t="n">
        <v>2</v>
      </c>
      <c r="J20" s="7" t="n">
        <v>4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6207.34</v>
      </c>
      <c r="P20" s="7" t="n">
        <v>4</v>
      </c>
      <c r="Q20" s="7" t="n">
        <v>1030</v>
      </c>
      <c r="R20" s="7" t="n">
        <v>1</v>
      </c>
      <c r="S20" s="7" t="n">
        <v>0</v>
      </c>
      <c r="T20" s="7" t="n">
        <v>4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5073.34</v>
      </c>
      <c r="Z20" s="7" t="n">
        <v>4</v>
      </c>
      <c r="AA20" s="7" t="n">
        <v>2060</v>
      </c>
      <c r="AB20" s="7" t="n">
        <v>2</v>
      </c>
      <c r="AC20" s="7" t="n">
        <v>0</v>
      </c>
      <c r="AD20" s="7" t="n">
        <v>4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5073.33</v>
      </c>
      <c r="AJ20" s="7" t="n">
        <v>4</v>
      </c>
      <c r="AK20" s="7" t="n">
        <v>0</v>
      </c>
      <c r="AL20" s="7" t="n">
        <v>0</v>
      </c>
      <c r="AM20" s="7" t="n">
        <v>0</v>
      </c>
      <c r="AN20" s="7" t="n">
        <v>4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1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1229.767857142857</v>
      </c>
      <c r="BQ20" s="7">
        <f>BO20/30*30</f>
        <v/>
      </c>
      <c r="BR20" s="7">
        <f>IFERROR(BL20/BE20,0)</f>
        <v/>
      </c>
    </row>
    <row r="21">
      <c r="A21" s="8" t="n"/>
      <c r="B21" s="8" t="n"/>
      <c r="C21" s="8" t="n"/>
      <c r="D21" s="8" t="inlineStr">
        <is>
          <t>Итого ТЗ</t>
        </is>
      </c>
      <c r="E21" s="9">
        <f>SUM(E7:E20)</f>
        <v/>
      </c>
      <c r="F21" s="9">
        <f>SUM(F7:F20)</f>
        <v/>
      </c>
      <c r="G21" s="9">
        <f>SUM(G7:G20)</f>
        <v/>
      </c>
      <c r="H21" s="9">
        <f>SUM(H7:H20)</f>
        <v/>
      </c>
      <c r="I21" s="9">
        <f>SUM(I7:I20)</f>
        <v/>
      </c>
      <c r="J21" s="9">
        <f>SUM(J7:J20)</f>
        <v/>
      </c>
      <c r="K21" s="9">
        <f>SUM(K7:K20)</f>
        <v/>
      </c>
      <c r="L21" s="9">
        <f>SUM(L7:L20)</f>
        <v/>
      </c>
      <c r="M21" s="9">
        <f>SUM(M7:M20)</f>
        <v/>
      </c>
      <c r="N21" s="9">
        <f>SUM(N7:N20)</f>
        <v/>
      </c>
      <c r="O21" s="9">
        <f>SUM(O7:O20)</f>
        <v/>
      </c>
      <c r="P21" s="9">
        <f>SUM(P7:P20)</f>
        <v/>
      </c>
      <c r="Q21" s="9">
        <f>SUM(Q7:Q20)</f>
        <v/>
      </c>
      <c r="R21" s="9">
        <f>SUM(R7:R20)</f>
        <v/>
      </c>
      <c r="S21" s="9">
        <f>SUM(S7:S20)</f>
        <v/>
      </c>
      <c r="T21" s="9">
        <f>SUM(T7:T20)</f>
        <v/>
      </c>
      <c r="U21" s="9">
        <f>SUM(U7:U20)</f>
        <v/>
      </c>
      <c r="V21" s="9">
        <f>SUM(V7:V20)</f>
        <v/>
      </c>
      <c r="W21" s="9">
        <f>SUM(W7:W20)</f>
        <v/>
      </c>
      <c r="X21" s="9">
        <f>SUM(X7:X20)</f>
        <v/>
      </c>
      <c r="Y21" s="9">
        <f>SUM(Y7:Y20)</f>
        <v/>
      </c>
      <c r="Z21" s="9">
        <f>SUM(Z7:Z20)</f>
        <v/>
      </c>
      <c r="AA21" s="9">
        <f>SUM(AA7:AA20)</f>
        <v/>
      </c>
      <c r="AB21" s="9">
        <f>SUM(AB7:AB20)</f>
        <v/>
      </c>
      <c r="AC21" s="9">
        <f>SUM(AC7:AC20)</f>
        <v/>
      </c>
      <c r="AD21" s="9">
        <f>SUM(AD7:AD20)</f>
        <v/>
      </c>
      <c r="AE21" s="9">
        <f>SUM(AE7:AE20)</f>
        <v/>
      </c>
      <c r="AF21" s="9">
        <f>SUM(AF7:AF20)</f>
        <v/>
      </c>
      <c r="AG21" s="9">
        <f>SUM(AG7:AG20)</f>
        <v/>
      </c>
      <c r="AH21" s="9">
        <f>SUM(AH7:AH20)</f>
        <v/>
      </c>
      <c r="AI21" s="9">
        <f>SUM(AI7:AI20)</f>
        <v/>
      </c>
      <c r="AJ21" s="9">
        <f>SUM(AJ7:AJ20)</f>
        <v/>
      </c>
      <c r="AK21" s="9">
        <f>SUM(AK7:AK20)</f>
        <v/>
      </c>
      <c r="AL21" s="9">
        <f>SUM(AL7:AL20)</f>
        <v/>
      </c>
      <c r="AM21" s="9">
        <f>SUM(AM7:AM20)</f>
        <v/>
      </c>
      <c r="AN21" s="9">
        <f>SUM(AN7:AN20)</f>
        <v/>
      </c>
      <c r="AO21" s="9">
        <f>SUM(AO7:AO20)</f>
        <v/>
      </c>
      <c r="AP21" s="9">
        <f>SUM(AP7:AP20)</f>
        <v/>
      </c>
      <c r="AQ21" s="9">
        <f>SUM(AQ7:AQ20)</f>
        <v/>
      </c>
      <c r="AR21" s="9">
        <f>SUM(AR7:AR20)</f>
        <v/>
      </c>
      <c r="AS21" s="9">
        <f>SUM(AS7:AS20)</f>
        <v/>
      </c>
      <c r="AT21" s="9">
        <f>SUM(AT7:AT20)</f>
        <v/>
      </c>
      <c r="AU21" s="9">
        <f>SUM(AU7:AU20)</f>
        <v/>
      </c>
      <c r="AV21" s="9">
        <f>SUM(AV7:AV20)</f>
        <v/>
      </c>
      <c r="AW21" s="9">
        <f>SUM(AW7:AW20)</f>
        <v/>
      </c>
      <c r="AX21" s="9">
        <f>SUM(AX7:AX20)</f>
        <v/>
      </c>
      <c r="AY21" s="9">
        <f>SUM(AY7:AY20)</f>
        <v/>
      </c>
      <c r="AZ21" s="9">
        <f>SUM(AZ7:AZ20)</f>
        <v/>
      </c>
      <c r="BA21" s="9">
        <f>SUM(BA7:BA20)</f>
        <v/>
      </c>
      <c r="BB21" s="9">
        <f>SUM(BB7:BB20)</f>
        <v/>
      </c>
      <c r="BC21" s="9">
        <f>SUM(BC7:BC20)</f>
        <v/>
      </c>
      <c r="BD21" s="9">
        <f>SUM(BD7:BD20)</f>
        <v/>
      </c>
      <c r="BE21" s="9">
        <f>SUM(BE7:BE20)</f>
        <v/>
      </c>
      <c r="BF21" s="9">
        <f>SUM(BF7:BF20)</f>
        <v/>
      </c>
      <c r="BG21" s="9">
        <f>SUM(BG7:BG20)</f>
        <v/>
      </c>
      <c r="BH21" s="9">
        <f>SUM(BH7:BH20)</f>
        <v/>
      </c>
      <c r="BI21" s="9">
        <f>SUM(BI7:BI20)</f>
        <v/>
      </c>
      <c r="BJ21" s="9">
        <f>SUM(BJ7:BJ20)</f>
        <v/>
      </c>
      <c r="BK21" s="9">
        <f>SUM(BK7:BK20)</f>
        <v/>
      </c>
      <c r="BL21" s="9">
        <f>SUM(BL7:BL20)</f>
        <v/>
      </c>
      <c r="BM21" s="9">
        <f>SUM(BM7:BM20)</f>
        <v/>
      </c>
      <c r="BN21" s="9">
        <f>SUM(BN7:BN20)</f>
        <v/>
      </c>
      <c r="BO21" s="9">
        <f>SUM(BO7:BO20)</f>
        <v/>
      </c>
      <c r="BP21" s="9">
        <f>IFERROR(BK21/BD21,0)</f>
        <v/>
      </c>
      <c r="BQ21" s="9">
        <f>BO21/30*30</f>
        <v/>
      </c>
      <c r="BR21" s="9">
        <f>IFERROR(BL21/BE21,0)</f>
        <v/>
      </c>
    </row>
    <row r="23">
      <c r="A23" s="5" t="n"/>
      <c r="B23" s="5" t="n"/>
      <c r="C23" s="5" t="n"/>
      <c r="D23" s="5" t="inlineStr">
        <is>
          <t>ГРУППОВЫЕ ПРОГРАММЫ</t>
        </is>
      </c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  <c r="BF23" s="5" t="n"/>
      <c r="BG23" s="5" t="n"/>
      <c r="BH23" s="5" t="n"/>
      <c r="BI23" s="5" t="n"/>
      <c r="BJ23" s="5" t="n"/>
      <c r="BK23" s="5" t="n"/>
      <c r="BL23" s="5" t="n"/>
      <c r="BM23" s="5" t="n"/>
      <c r="BN23" s="5" t="n"/>
      <c r="BO23" s="5" t="n"/>
      <c r="BP23" s="5" t="n"/>
      <c r="BQ23" s="5" t="n"/>
      <c r="BR23" s="5" t="n"/>
    </row>
    <row r="24">
      <c r="A24" s="4" t="inlineStr">
        <is>
          <t>№</t>
        </is>
      </c>
      <c r="B24" s="4" t="inlineStr">
        <is>
          <t>Дата начала</t>
        </is>
      </c>
      <c r="C24" s="4" t="inlineStr">
        <is>
          <t>Статус</t>
        </is>
      </c>
      <c r="D24" s="4" t="inlineStr">
        <is>
          <t>ФИО</t>
        </is>
      </c>
      <c r="E24" s="4" t="inlineStr">
        <is>
          <t>Факт $ из 1С</t>
        </is>
      </c>
      <c r="F24" s="4" t="inlineStr">
        <is>
          <t>Факт ПТ</t>
        </is>
      </c>
      <c r="G24" s="4" t="inlineStr">
        <is>
          <t>Факт $ МГ/секции</t>
        </is>
      </c>
      <c r="H24" s="4" t="inlineStr">
        <is>
          <t>Факт МГ/секции</t>
        </is>
      </c>
      <c r="I24" s="4" t="inlineStr">
        <is>
          <t>Факт ВПТ</t>
        </is>
      </c>
      <c r="J24" s="4" t="inlineStr">
        <is>
          <t>Тех. задание ПТ</t>
        </is>
      </c>
      <c r="K24" s="4" t="inlineStr">
        <is>
          <t>Тех задание $</t>
        </is>
      </c>
      <c r="L24" s="4" t="inlineStr">
        <is>
          <t>Тех. задание ВПТ</t>
        </is>
      </c>
      <c r="M24" s="4" t="inlineStr">
        <is>
          <t>Разница ПТ $</t>
        </is>
      </c>
      <c r="N24" s="4" t="inlineStr">
        <is>
          <t>Факт СПЛИТ</t>
        </is>
      </c>
      <c r="O24" s="4" t="inlineStr">
        <is>
          <t>Факт $ из 1С</t>
        </is>
      </c>
      <c r="P24" s="4" t="inlineStr">
        <is>
          <t>Факт ПТ</t>
        </is>
      </c>
      <c r="Q24" s="4" t="inlineStr">
        <is>
          <t>Факт $ МГ/секции</t>
        </is>
      </c>
      <c r="R24" s="4" t="inlineStr">
        <is>
          <t>Факт МГ/секции</t>
        </is>
      </c>
      <c r="S24" s="4" t="inlineStr">
        <is>
          <t>Факт ВПТ</t>
        </is>
      </c>
      <c r="T24" s="4" t="inlineStr">
        <is>
          <t>Тех. задание ПТ</t>
        </is>
      </c>
      <c r="U24" s="4" t="inlineStr">
        <is>
          <t>Тех задание $</t>
        </is>
      </c>
      <c r="V24" s="4" t="inlineStr">
        <is>
          <t>Тех. задание ВПТ</t>
        </is>
      </c>
      <c r="W24" s="4" t="inlineStr">
        <is>
          <t>Разница ПТ $</t>
        </is>
      </c>
      <c r="X24" s="4" t="inlineStr">
        <is>
          <t>Факт СПЛИТ</t>
        </is>
      </c>
      <c r="Y24" s="4" t="inlineStr">
        <is>
          <t>Факт $ из 1С</t>
        </is>
      </c>
      <c r="Z24" s="4" t="inlineStr">
        <is>
          <t>Факт ПТ</t>
        </is>
      </c>
      <c r="AA24" s="4" t="inlineStr">
        <is>
          <t>Факт $ МГ/секции</t>
        </is>
      </c>
      <c r="AB24" s="4" t="inlineStr">
        <is>
          <t>Факт МГ/секции</t>
        </is>
      </c>
      <c r="AC24" s="4" t="inlineStr">
        <is>
          <t>Факт ВПТ</t>
        </is>
      </c>
      <c r="AD24" s="4" t="inlineStr">
        <is>
          <t>Тех. задание ПТ</t>
        </is>
      </c>
      <c r="AE24" s="4" t="inlineStr">
        <is>
          <t>Тех задание $</t>
        </is>
      </c>
      <c r="AF24" s="4" t="inlineStr">
        <is>
          <t>Тех. задание ВПТ</t>
        </is>
      </c>
      <c r="AG24" s="4" t="inlineStr">
        <is>
          <t>Разница ПТ $</t>
        </is>
      </c>
      <c r="AH24" s="4" t="inlineStr">
        <is>
          <t>Факт СПЛИТ</t>
        </is>
      </c>
      <c r="AI24" s="4" t="inlineStr">
        <is>
          <t>Факт $ из 1С</t>
        </is>
      </c>
      <c r="AJ24" s="4" t="inlineStr">
        <is>
          <t>Факт ПТ</t>
        </is>
      </c>
      <c r="AK24" s="4" t="inlineStr">
        <is>
          <t>Факт $ МГ/секции</t>
        </is>
      </c>
      <c r="AL24" s="4" t="inlineStr">
        <is>
          <t>Факт МГ/секции</t>
        </is>
      </c>
      <c r="AM24" s="4" t="inlineStr">
        <is>
          <t>Факт ВПТ</t>
        </is>
      </c>
      <c r="AN24" s="4" t="inlineStr">
        <is>
          <t>Тех. задание ПТ</t>
        </is>
      </c>
      <c r="AO24" s="4" t="inlineStr">
        <is>
          <t>Тех задание $</t>
        </is>
      </c>
      <c r="AP24" s="4" t="inlineStr">
        <is>
          <t>Тех. задание ВПТ</t>
        </is>
      </c>
      <c r="AQ24" s="4" t="inlineStr">
        <is>
          <t>Разница ПТ $</t>
        </is>
      </c>
      <c r="AR24" s="4" t="inlineStr">
        <is>
          <t>Факт СПЛИТ</t>
        </is>
      </c>
      <c r="AS24" s="4" t="inlineStr">
        <is>
          <t>Факт $ из 1С</t>
        </is>
      </c>
      <c r="AT24" s="4" t="inlineStr">
        <is>
          <t>Факт ПТ</t>
        </is>
      </c>
      <c r="AU24" s="4" t="inlineStr">
        <is>
          <t>Факт $ МГ/секции</t>
        </is>
      </c>
      <c r="AV24" s="4" t="inlineStr">
        <is>
          <t>Факт МГ/секции</t>
        </is>
      </c>
      <c r="AW24" s="4" t="inlineStr">
        <is>
          <t>Факт ВПТ</t>
        </is>
      </c>
      <c r="AX24" s="4" t="inlineStr">
        <is>
          <t>Тех. задание ПТ</t>
        </is>
      </c>
      <c r="AY24" s="4" t="inlineStr">
        <is>
          <t>Тех задание $</t>
        </is>
      </c>
      <c r="AZ24" s="4" t="inlineStr">
        <is>
          <t>Тех. задание ВПТ</t>
        </is>
      </c>
      <c r="BA24" s="4" t="inlineStr">
        <is>
          <t>Разница ПТ $</t>
        </is>
      </c>
      <c r="BB24" s="4" t="inlineStr">
        <is>
          <t>Факт СПЛИТ</t>
        </is>
      </c>
      <c r="BC24" s="4" t="inlineStr"/>
      <c r="BD24" s="4" t="inlineStr">
        <is>
          <t>Тех. задание ПТ</t>
        </is>
      </c>
      <c r="BE24" s="4" t="inlineStr">
        <is>
          <t>Факт ПТ</t>
        </is>
      </c>
      <c r="BF24" s="4" t="inlineStr">
        <is>
          <t>Факт СПЛИТ</t>
        </is>
      </c>
      <c r="BG24" s="4" t="inlineStr">
        <is>
          <t>Тех. задание ВПТ</t>
        </is>
      </c>
      <c r="BH24" s="4" t="inlineStr">
        <is>
          <t>Факт ВПТ</t>
        </is>
      </c>
      <c r="BI24" s="4" t="inlineStr">
        <is>
          <t>Тех. задание</t>
        </is>
      </c>
      <c r="BJ24" s="4" t="inlineStr">
        <is>
          <t>Факт</t>
        </is>
      </c>
      <c r="BK24" s="4" t="inlineStr">
        <is>
          <t>Тех задание $</t>
        </is>
      </c>
      <c r="BL24" s="4" t="inlineStr">
        <is>
          <t>Факт ПТ 1С $</t>
        </is>
      </c>
      <c r="BM24" s="4" t="inlineStr">
        <is>
          <t>Факт МГ/секции 1С $</t>
        </is>
      </c>
      <c r="BN24" s="4" t="inlineStr">
        <is>
          <t>Прочие услуги $</t>
        </is>
      </c>
      <c r="BO24" s="4" t="inlineStr">
        <is>
          <t>Факт общий $</t>
        </is>
      </c>
      <c r="BP24" s="4" t="inlineStr">
        <is>
          <t>Средняя стоимость ПТ прошлого месяца $</t>
        </is>
      </c>
      <c r="BQ24" s="4" t="inlineStr">
        <is>
          <t>Ранрейт $</t>
        </is>
      </c>
      <c r="BR24" s="4" t="inlineStr">
        <is>
          <t>Средняя стоимость ПТ на новый месяц</t>
        </is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Арнст Марина Николаевна</t>
        </is>
      </c>
      <c r="E25" s="7" t="n">
        <v>5481</v>
      </c>
      <c r="F25" s="7" t="n">
        <v>3</v>
      </c>
      <c r="G25" s="7" t="n">
        <v>2117.5</v>
      </c>
      <c r="H25" s="7" t="n">
        <v>3</v>
      </c>
      <c r="I25" s="7" t="n">
        <v>0</v>
      </c>
      <c r="J25" s="7" t="n">
        <v>7</v>
      </c>
      <c r="K25" s="7">
        <f>ROUND(J25*BP25/100,0)*100</f>
        <v/>
      </c>
      <c r="L25" s="7" t="n">
        <v>0</v>
      </c>
      <c r="M25" s="7">
        <f>E25-K25</f>
        <v/>
      </c>
      <c r="N25" s="7" t="n">
        <v>1</v>
      </c>
      <c r="O25" s="7" t="n">
        <v>5481</v>
      </c>
      <c r="P25" s="7" t="n">
        <v>3</v>
      </c>
      <c r="Q25" s="7" t="n">
        <v>2117.5</v>
      </c>
      <c r="R25" s="7" t="n">
        <v>3</v>
      </c>
      <c r="S25" s="7" t="n">
        <v>0</v>
      </c>
      <c r="T25" s="7" t="n">
        <v>7</v>
      </c>
      <c r="U25" s="7">
        <f>ROUND(T25*BP25/100,0)*100</f>
        <v/>
      </c>
      <c r="V25" s="7" t="n">
        <v>0</v>
      </c>
      <c r="W25" s="7">
        <f>O25-U25</f>
        <v/>
      </c>
      <c r="X25" s="7" t="n">
        <v>1</v>
      </c>
      <c r="Y25" s="7" t="n">
        <v>3591</v>
      </c>
      <c r="Z25" s="7" t="n">
        <v>2</v>
      </c>
      <c r="AA25" s="7" t="n">
        <v>1387.5</v>
      </c>
      <c r="AB25" s="7" t="n">
        <v>2</v>
      </c>
      <c r="AC25" s="7" t="n">
        <v>0</v>
      </c>
      <c r="AD25" s="7" t="n">
        <v>7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1701</v>
      </c>
      <c r="AJ25" s="7" t="n">
        <v>1</v>
      </c>
      <c r="AK25" s="7" t="n">
        <v>1387.5</v>
      </c>
      <c r="AL25" s="7" t="n">
        <v>2</v>
      </c>
      <c r="AM25" s="7" t="n">
        <v>0</v>
      </c>
      <c r="AN25" s="7" t="n">
        <v>7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1</v>
      </c>
      <c r="AS25" s="7" t="n">
        <v>0</v>
      </c>
      <c r="AT25" s="7" t="n">
        <v>0</v>
      </c>
      <c r="AU25" s="7" t="n">
        <v>1387.5</v>
      </c>
      <c r="AV25" s="7" t="n">
        <v>2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1479.386363636364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МТ</t>
        </is>
      </c>
      <c r="D26" s="6" t="inlineStr">
        <is>
          <t>Куликова Юлия Владимировна</t>
        </is>
      </c>
      <c r="E26" s="7" t="n">
        <v>38337.75</v>
      </c>
      <c r="F26" s="7" t="n">
        <v>20</v>
      </c>
      <c r="G26" s="7" t="n">
        <v>0</v>
      </c>
      <c r="H26" s="7" t="n">
        <v>0</v>
      </c>
      <c r="I26" s="7" t="n">
        <v>0</v>
      </c>
      <c r="J26" s="7" t="n">
        <v>17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32808.63</v>
      </c>
      <c r="P26" s="7" t="n">
        <v>17</v>
      </c>
      <c r="Q26" s="7" t="n">
        <v>0</v>
      </c>
      <c r="R26" s="7" t="n">
        <v>0</v>
      </c>
      <c r="S26" s="7" t="n">
        <v>0</v>
      </c>
      <c r="T26" s="7" t="n">
        <v>17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34120.87</v>
      </c>
      <c r="Z26" s="7" t="n">
        <v>18</v>
      </c>
      <c r="AA26" s="7" t="n">
        <v>0</v>
      </c>
      <c r="AB26" s="7" t="n">
        <v>0</v>
      </c>
      <c r="AC26" s="7" t="n">
        <v>0</v>
      </c>
      <c r="AD26" s="7" t="n">
        <v>17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32643</v>
      </c>
      <c r="AJ26" s="7" t="n">
        <v>17</v>
      </c>
      <c r="AK26" s="7" t="n">
        <v>0</v>
      </c>
      <c r="AL26" s="7" t="n">
        <v>0</v>
      </c>
      <c r="AM26" s="7" t="n">
        <v>0</v>
      </c>
      <c r="AN26" s="7" t="n">
        <v>17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18247.88</v>
      </c>
      <c r="AT26" s="7" t="n">
        <v>10</v>
      </c>
      <c r="AU26" s="7" t="n">
        <v>0</v>
      </c>
      <c r="AV26" s="7" t="n">
        <v>0</v>
      </c>
      <c r="AW26" s="7" t="n">
        <v>0</v>
      </c>
      <c r="AX26" s="7" t="n">
        <v>5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1852.544642857143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Митяшева Елена Владимировна</t>
        </is>
      </c>
      <c r="E27" s="7" t="n">
        <v>1765</v>
      </c>
      <c r="F27" s="7" t="n">
        <v>1</v>
      </c>
      <c r="G27" s="7" t="n">
        <v>0</v>
      </c>
      <c r="H27" s="7" t="n">
        <v>0</v>
      </c>
      <c r="I27" s="7" t="n">
        <v>0</v>
      </c>
      <c r="J27" s="7" t="n">
        <v>3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1765</v>
      </c>
      <c r="P27" s="7" t="n">
        <v>1</v>
      </c>
      <c r="Q27" s="7" t="n">
        <v>0</v>
      </c>
      <c r="R27" s="7" t="n">
        <v>0</v>
      </c>
      <c r="S27" s="7" t="n">
        <v>0</v>
      </c>
      <c r="T27" s="7" t="n">
        <v>3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1765</v>
      </c>
      <c r="Z27" s="7" t="n">
        <v>1</v>
      </c>
      <c r="AA27" s="7" t="n">
        <v>0</v>
      </c>
      <c r="AB27" s="7" t="n">
        <v>0</v>
      </c>
      <c r="AC27" s="7" t="n">
        <v>0</v>
      </c>
      <c r="AD27" s="7" t="n">
        <v>3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3655</v>
      </c>
      <c r="AJ27" s="7" t="n">
        <v>2</v>
      </c>
      <c r="AK27" s="7" t="n">
        <v>0</v>
      </c>
      <c r="AL27" s="7" t="n">
        <v>0</v>
      </c>
      <c r="AM27" s="7" t="n">
        <v>0</v>
      </c>
      <c r="AN27" s="7" t="n">
        <v>3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1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1465.454545454545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Обедина Татьяна Валентиновна</t>
        </is>
      </c>
      <c r="E28" s="7" t="n">
        <v>21428.84</v>
      </c>
      <c r="F28" s="7" t="n">
        <v>12</v>
      </c>
      <c r="G28" s="7" t="n">
        <v>0</v>
      </c>
      <c r="H28" s="7" t="n">
        <v>0</v>
      </c>
      <c r="I28" s="7" t="n">
        <v>1</v>
      </c>
      <c r="J28" s="7" t="n">
        <v>10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22634.75</v>
      </c>
      <c r="P28" s="7" t="n">
        <v>13</v>
      </c>
      <c r="Q28" s="7" t="n">
        <v>0</v>
      </c>
      <c r="R28" s="7" t="n">
        <v>0</v>
      </c>
      <c r="S28" s="7" t="n">
        <v>0</v>
      </c>
      <c r="T28" s="7" t="n">
        <v>10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25261.58</v>
      </c>
      <c r="Z28" s="7" t="n">
        <v>14</v>
      </c>
      <c r="AA28" s="7" t="n">
        <v>0</v>
      </c>
      <c r="AB28" s="7" t="n">
        <v>0</v>
      </c>
      <c r="AC28" s="7" t="n">
        <v>1</v>
      </c>
      <c r="AD28" s="7" t="n">
        <v>10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20519.7</v>
      </c>
      <c r="AJ28" s="7" t="n">
        <v>12</v>
      </c>
      <c r="AK28" s="7" t="n">
        <v>0</v>
      </c>
      <c r="AL28" s="7" t="n">
        <v>0</v>
      </c>
      <c r="AM28" s="7" t="n">
        <v>0</v>
      </c>
      <c r="AN28" s="7" t="n">
        <v>10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11052.13</v>
      </c>
      <c r="AT28" s="7" t="n">
        <v>6</v>
      </c>
      <c r="AU28" s="7" t="n">
        <v>0</v>
      </c>
      <c r="AV28" s="7" t="n">
        <v>0</v>
      </c>
      <c r="AW28" s="7" t="n">
        <v>0</v>
      </c>
      <c r="AX28" s="7" t="n">
        <v>3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1669.753666666667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МТ</t>
        </is>
      </c>
      <c r="D29" s="6" t="inlineStr">
        <is>
          <t>Плахов Петр Сергеевич</t>
        </is>
      </c>
      <c r="E29" s="7" t="n">
        <v>11537</v>
      </c>
      <c r="F29" s="7" t="n">
        <v>6</v>
      </c>
      <c r="G29" s="7" t="n">
        <v>4845</v>
      </c>
      <c r="H29" s="7" t="n">
        <v>6</v>
      </c>
      <c r="I29" s="7" t="n">
        <v>0</v>
      </c>
      <c r="J29" s="7" t="n">
        <v>11</v>
      </c>
      <c r="K29" s="7">
        <f>ROUND(J29*BP29/100,0)*100</f>
        <v/>
      </c>
      <c r="L29" s="7" t="n">
        <v>0</v>
      </c>
      <c r="M29" s="7">
        <f>E29-K29</f>
        <v/>
      </c>
      <c r="N29" s="7" t="n">
        <v>3</v>
      </c>
      <c r="O29" s="7" t="n">
        <v>12042</v>
      </c>
      <c r="P29" s="7" t="n">
        <v>7</v>
      </c>
      <c r="Q29" s="7" t="n">
        <v>4845</v>
      </c>
      <c r="R29" s="7" t="n">
        <v>6</v>
      </c>
      <c r="S29" s="7" t="n">
        <v>0</v>
      </c>
      <c r="T29" s="7" t="n">
        <v>11</v>
      </c>
      <c r="U29" s="7">
        <f>ROUND(T29*BP29/100,0)*100</f>
        <v/>
      </c>
      <c r="V29" s="7" t="n">
        <v>0</v>
      </c>
      <c r="W29" s="7">
        <f>O29-U29</f>
        <v/>
      </c>
      <c r="X29" s="7" t="n">
        <v>3</v>
      </c>
      <c r="Y29" s="7" t="n">
        <v>8979</v>
      </c>
      <c r="Z29" s="7" t="n">
        <v>6</v>
      </c>
      <c r="AA29" s="7" t="n">
        <v>4845</v>
      </c>
      <c r="AB29" s="7" t="n">
        <v>6</v>
      </c>
      <c r="AC29" s="7" t="n">
        <v>1</v>
      </c>
      <c r="AD29" s="7" t="n">
        <v>11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6</v>
      </c>
      <c r="AI29" s="7" t="n">
        <v>3285</v>
      </c>
      <c r="AJ29" s="7" t="n">
        <v>2</v>
      </c>
      <c r="AK29" s="7" t="n">
        <v>2422.5</v>
      </c>
      <c r="AL29" s="7" t="n">
        <v>3</v>
      </c>
      <c r="AM29" s="7" t="n">
        <v>0</v>
      </c>
      <c r="AN29" s="7" t="n">
        <v>11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3</v>
      </c>
      <c r="AS29" s="7" t="n">
        <v>4981.8</v>
      </c>
      <c r="AT29" s="7" t="n">
        <v>3</v>
      </c>
      <c r="AU29" s="7" t="n">
        <v>2422.5</v>
      </c>
      <c r="AV29" s="7" t="n">
        <v>3</v>
      </c>
      <c r="AW29" s="7" t="n">
        <v>0</v>
      </c>
      <c r="AX29" s="7" t="n">
        <v>3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1668.556956521739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МТ</t>
        </is>
      </c>
      <c r="D30" s="6" t="inlineStr">
        <is>
          <t>Плахова Екатерина Александровна</t>
        </is>
      </c>
      <c r="E30" s="7" t="n">
        <v>15274.5</v>
      </c>
      <c r="F30" s="7" t="n">
        <v>9</v>
      </c>
      <c r="G30" s="7" t="n">
        <v>1190</v>
      </c>
      <c r="H30" s="7" t="n">
        <v>1</v>
      </c>
      <c r="I30" s="7" t="n">
        <v>0</v>
      </c>
      <c r="J30" s="7" t="n">
        <v>8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12947.55</v>
      </c>
      <c r="P30" s="7" t="n">
        <v>7</v>
      </c>
      <c r="Q30" s="7" t="n">
        <v>1190</v>
      </c>
      <c r="R30" s="7" t="n">
        <v>1</v>
      </c>
      <c r="S30" s="7" t="n">
        <v>0</v>
      </c>
      <c r="T30" s="7" t="n">
        <v>8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26211</v>
      </c>
      <c r="Z30" s="7" t="n">
        <v>14</v>
      </c>
      <c r="AA30" s="7" t="n">
        <v>0</v>
      </c>
      <c r="AB30" s="7" t="n">
        <v>0</v>
      </c>
      <c r="AC30" s="7" t="n">
        <v>1</v>
      </c>
      <c r="AD30" s="7" t="n">
        <v>8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29010.75</v>
      </c>
      <c r="AJ30" s="7" t="n">
        <v>15</v>
      </c>
      <c r="AK30" s="7" t="n">
        <v>2380</v>
      </c>
      <c r="AL30" s="7" t="n">
        <v>2</v>
      </c>
      <c r="AM30" s="7" t="n">
        <v>0</v>
      </c>
      <c r="AN30" s="7" t="n">
        <v>8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10922.25</v>
      </c>
      <c r="AT30" s="7" t="n">
        <v>7</v>
      </c>
      <c r="AU30" s="7" t="n">
        <v>1190</v>
      </c>
      <c r="AV30" s="7" t="n">
        <v>1</v>
      </c>
      <c r="AW30" s="7" t="n">
        <v>0</v>
      </c>
      <c r="AX30" s="7" t="n">
        <v>2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1441.211538461539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МТ</t>
        </is>
      </c>
      <c r="D31" s="6" t="inlineStr">
        <is>
          <t>Салимова Ксения Валерьевна</t>
        </is>
      </c>
      <c r="E31" s="7" t="n">
        <v>28996.5</v>
      </c>
      <c r="F31" s="7" t="n">
        <v>16</v>
      </c>
      <c r="G31" s="7" t="n">
        <v>0</v>
      </c>
      <c r="H31" s="7" t="n">
        <v>0</v>
      </c>
      <c r="I31" s="7" t="n">
        <v>0</v>
      </c>
      <c r="J31" s="7" t="n">
        <v>20</v>
      </c>
      <c r="K31" s="7">
        <f>ROUND(J31*BP31/100,0)*100</f>
        <v/>
      </c>
      <c r="L31" s="7" t="n">
        <v>0</v>
      </c>
      <c r="M31" s="7">
        <f>E31-K31</f>
        <v/>
      </c>
      <c r="N31" s="7" t="n">
        <v>3</v>
      </c>
      <c r="O31" s="7" t="n">
        <v>26411.42</v>
      </c>
      <c r="P31" s="7" t="n">
        <v>15</v>
      </c>
      <c r="Q31" s="7" t="n">
        <v>0</v>
      </c>
      <c r="R31" s="7" t="n">
        <v>0</v>
      </c>
      <c r="S31" s="7" t="n">
        <v>0</v>
      </c>
      <c r="T31" s="7" t="n">
        <v>20</v>
      </c>
      <c r="U31" s="7">
        <f>ROUND(T31*BP31/100,0)*100</f>
        <v/>
      </c>
      <c r="V31" s="7" t="n">
        <v>0</v>
      </c>
      <c r="W31" s="7">
        <f>O31-U31</f>
        <v/>
      </c>
      <c r="X31" s="7" t="n">
        <v>3</v>
      </c>
      <c r="Y31" s="7" t="n">
        <v>29612.18</v>
      </c>
      <c r="Z31" s="7" t="n">
        <v>17</v>
      </c>
      <c r="AA31" s="7" t="n">
        <v>0</v>
      </c>
      <c r="AB31" s="7" t="n">
        <v>0</v>
      </c>
      <c r="AC31" s="7" t="n">
        <v>1</v>
      </c>
      <c r="AD31" s="7" t="n">
        <v>20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4</v>
      </c>
      <c r="AI31" s="7" t="n">
        <v>24438.42</v>
      </c>
      <c r="AJ31" s="7" t="n">
        <v>15</v>
      </c>
      <c r="AK31" s="7" t="n">
        <v>0</v>
      </c>
      <c r="AL31" s="7" t="n">
        <v>0</v>
      </c>
      <c r="AM31" s="7" t="n">
        <v>1</v>
      </c>
      <c r="AN31" s="7" t="n">
        <v>20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1</v>
      </c>
      <c r="AS31" s="7" t="n">
        <v>11695</v>
      </c>
      <c r="AT31" s="7" t="n">
        <v>7</v>
      </c>
      <c r="AU31" s="7" t="n">
        <v>0</v>
      </c>
      <c r="AV31" s="7" t="n">
        <v>0</v>
      </c>
      <c r="AW31" s="7" t="n">
        <v>0</v>
      </c>
      <c r="AX31" s="7" t="n">
        <v>6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1823.654574468085</v>
      </c>
      <c r="BQ31" s="7">
        <f>BO31/30*30</f>
        <v/>
      </c>
      <c r="BR31" s="7">
        <f>IFERROR(BL31/BE31,0)</f>
        <v/>
      </c>
    </row>
    <row r="32">
      <c r="A32" s="8" t="n"/>
      <c r="B32" s="8" t="n"/>
      <c r="C32" s="8" t="n"/>
      <c r="D32" s="8" t="inlineStr">
        <is>
          <t>Итого ГП</t>
        </is>
      </c>
      <c r="E32" s="9">
        <f>SUM(E25:E31)</f>
        <v/>
      </c>
      <c r="F32" s="9">
        <f>SUM(F25:F31)</f>
        <v/>
      </c>
      <c r="G32" s="9">
        <f>SUM(G25:G31)</f>
        <v/>
      </c>
      <c r="H32" s="9">
        <f>SUM(H25:H31)</f>
        <v/>
      </c>
      <c r="I32" s="9">
        <f>SUM(I25:I31)</f>
        <v/>
      </c>
      <c r="J32" s="9">
        <f>SUM(J25:J31)</f>
        <v/>
      </c>
      <c r="K32" s="9">
        <f>SUM(K25:K31)</f>
        <v/>
      </c>
      <c r="L32" s="9">
        <f>SUM(L25:L31)</f>
        <v/>
      </c>
      <c r="M32" s="9">
        <f>SUM(M25:M31)</f>
        <v/>
      </c>
      <c r="N32" s="9">
        <f>SUM(N25:N31)</f>
        <v/>
      </c>
      <c r="O32" s="9">
        <f>SUM(O25:O31)</f>
        <v/>
      </c>
      <c r="P32" s="9">
        <f>SUM(P25:P31)</f>
        <v/>
      </c>
      <c r="Q32" s="9">
        <f>SUM(Q25:Q31)</f>
        <v/>
      </c>
      <c r="R32" s="9">
        <f>SUM(R25:R31)</f>
        <v/>
      </c>
      <c r="S32" s="9">
        <f>SUM(S25:S31)</f>
        <v/>
      </c>
      <c r="T32" s="9">
        <f>SUM(T25:T31)</f>
        <v/>
      </c>
      <c r="U32" s="9">
        <f>SUM(U25:U31)</f>
        <v/>
      </c>
      <c r="V32" s="9">
        <f>SUM(V25:V31)</f>
        <v/>
      </c>
      <c r="W32" s="9">
        <f>SUM(W25:W31)</f>
        <v/>
      </c>
      <c r="X32" s="9">
        <f>SUM(X25:X31)</f>
        <v/>
      </c>
      <c r="Y32" s="9">
        <f>SUM(Y25:Y31)</f>
        <v/>
      </c>
      <c r="Z32" s="9">
        <f>SUM(Z25:Z31)</f>
        <v/>
      </c>
      <c r="AA32" s="9">
        <f>SUM(AA25:AA31)</f>
        <v/>
      </c>
      <c r="AB32" s="9">
        <f>SUM(AB25:AB31)</f>
        <v/>
      </c>
      <c r="AC32" s="9">
        <f>SUM(AC25:AC31)</f>
        <v/>
      </c>
      <c r="AD32" s="9">
        <f>SUM(AD25:AD31)</f>
        <v/>
      </c>
      <c r="AE32" s="9">
        <f>SUM(AE25:AE31)</f>
        <v/>
      </c>
      <c r="AF32" s="9">
        <f>SUM(AF25:AF31)</f>
        <v/>
      </c>
      <c r="AG32" s="9">
        <f>SUM(AG25:AG31)</f>
        <v/>
      </c>
      <c r="AH32" s="9">
        <f>SUM(AH25:AH31)</f>
        <v/>
      </c>
      <c r="AI32" s="9">
        <f>SUM(AI25:AI31)</f>
        <v/>
      </c>
      <c r="AJ32" s="9">
        <f>SUM(AJ25:AJ31)</f>
        <v/>
      </c>
      <c r="AK32" s="9">
        <f>SUM(AK25:AK31)</f>
        <v/>
      </c>
      <c r="AL32" s="9">
        <f>SUM(AL25:AL31)</f>
        <v/>
      </c>
      <c r="AM32" s="9">
        <f>SUM(AM25:AM31)</f>
        <v/>
      </c>
      <c r="AN32" s="9">
        <f>SUM(AN25:AN31)</f>
        <v/>
      </c>
      <c r="AO32" s="9">
        <f>SUM(AO25:AO31)</f>
        <v/>
      </c>
      <c r="AP32" s="9">
        <f>SUM(AP25:AP31)</f>
        <v/>
      </c>
      <c r="AQ32" s="9">
        <f>SUM(AQ25:AQ31)</f>
        <v/>
      </c>
      <c r="AR32" s="9">
        <f>SUM(AR25:AR31)</f>
        <v/>
      </c>
      <c r="AS32" s="9">
        <f>SUM(AS25:AS31)</f>
        <v/>
      </c>
      <c r="AT32" s="9">
        <f>SUM(AT25:AT31)</f>
        <v/>
      </c>
      <c r="AU32" s="9">
        <f>SUM(AU25:AU31)</f>
        <v/>
      </c>
      <c r="AV32" s="9">
        <f>SUM(AV25:AV31)</f>
        <v/>
      </c>
      <c r="AW32" s="9">
        <f>SUM(AW25:AW31)</f>
        <v/>
      </c>
      <c r="AX32" s="9">
        <f>SUM(AX25:AX31)</f>
        <v/>
      </c>
      <c r="AY32" s="9">
        <f>SUM(AY25:AY31)</f>
        <v/>
      </c>
      <c r="AZ32" s="9">
        <f>SUM(AZ25:AZ31)</f>
        <v/>
      </c>
      <c r="BA32" s="9">
        <f>SUM(BA25:BA31)</f>
        <v/>
      </c>
      <c r="BB32" s="9">
        <f>SUM(BB25:BB31)</f>
        <v/>
      </c>
      <c r="BC32" s="9">
        <f>SUM(BC25:BC31)</f>
        <v/>
      </c>
      <c r="BD32" s="9">
        <f>SUM(BD25:BD31)</f>
        <v/>
      </c>
      <c r="BE32" s="9">
        <f>SUM(BE25:BE31)</f>
        <v/>
      </c>
      <c r="BF32" s="9">
        <f>SUM(BF25:BF31)</f>
        <v/>
      </c>
      <c r="BG32" s="9">
        <f>SUM(BG25:BG31)</f>
        <v/>
      </c>
      <c r="BH32" s="9">
        <f>SUM(BH25:BH31)</f>
        <v/>
      </c>
      <c r="BI32" s="9">
        <f>SUM(BI25:BI31)</f>
        <v/>
      </c>
      <c r="BJ32" s="9">
        <f>SUM(BJ25:BJ31)</f>
        <v/>
      </c>
      <c r="BK32" s="9">
        <f>SUM(BK25:BK31)</f>
        <v/>
      </c>
      <c r="BL32" s="9">
        <f>SUM(BL25:BL31)</f>
        <v/>
      </c>
      <c r="BM32" s="9">
        <f>SUM(BM25:BM31)</f>
        <v/>
      </c>
      <c r="BN32" s="9">
        <f>SUM(BN25:BN31)</f>
        <v/>
      </c>
      <c r="BO32" s="9">
        <f>SUM(BO25:BO31)</f>
        <v/>
      </c>
      <c r="BP32" s="9">
        <f>IFERROR(BK32/BD32,0)</f>
        <v/>
      </c>
      <c r="BQ32" s="9">
        <f>BO32/30*30</f>
        <v/>
      </c>
      <c r="BR32" s="9">
        <f>IFERROR(BL32/BE32,0)</f>
        <v/>
      </c>
    </row>
    <row r="34">
      <c r="A34" s="5" t="n"/>
      <c r="B34" s="5" t="n"/>
      <c r="C34" s="5" t="n"/>
      <c r="D34" s="5" t="inlineStr">
        <is>
          <t>БОЕВЫЕ ИСКУССТВА</t>
        </is>
      </c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  <c r="BF34" s="5" t="n"/>
      <c r="BG34" s="5" t="n"/>
      <c r="BH34" s="5" t="n"/>
      <c r="BI34" s="5" t="n"/>
      <c r="BJ34" s="5" t="n"/>
      <c r="BK34" s="5" t="n"/>
      <c r="BL34" s="5" t="n"/>
      <c r="BM34" s="5" t="n"/>
      <c r="BN34" s="5" t="n"/>
      <c r="BO34" s="5" t="n"/>
      <c r="BP34" s="5" t="n"/>
      <c r="BQ34" s="5" t="n"/>
      <c r="BR34" s="5" t="n"/>
    </row>
    <row r="35">
      <c r="A35" s="4" t="inlineStr">
        <is>
          <t>№</t>
        </is>
      </c>
      <c r="B35" s="4" t="inlineStr">
        <is>
          <t>Дата начала</t>
        </is>
      </c>
      <c r="C35" s="4" t="inlineStr">
        <is>
          <t>Статус</t>
        </is>
      </c>
      <c r="D35" s="4" t="inlineStr">
        <is>
          <t>ФИО</t>
        </is>
      </c>
      <c r="E35" s="4" t="inlineStr">
        <is>
          <t>Факт $ из 1С</t>
        </is>
      </c>
      <c r="F35" s="4" t="inlineStr">
        <is>
          <t>Факт ПТ</t>
        </is>
      </c>
      <c r="G35" s="4" t="inlineStr">
        <is>
          <t>Факт $ МГ/секции</t>
        </is>
      </c>
      <c r="H35" s="4" t="inlineStr">
        <is>
          <t>Факт МГ/секции</t>
        </is>
      </c>
      <c r="I35" s="4" t="inlineStr">
        <is>
          <t>Факт ВПТ</t>
        </is>
      </c>
      <c r="J35" s="4" t="inlineStr">
        <is>
          <t>Тех. задание ПТ</t>
        </is>
      </c>
      <c r="K35" s="4" t="inlineStr">
        <is>
          <t>Тех задание $</t>
        </is>
      </c>
      <c r="L35" s="4" t="inlineStr">
        <is>
          <t>Тех. задание ВПТ</t>
        </is>
      </c>
      <c r="M35" s="4" t="inlineStr">
        <is>
          <t>Разница ПТ $</t>
        </is>
      </c>
      <c r="N35" s="4" t="inlineStr">
        <is>
          <t>Факт СПЛИТ</t>
        </is>
      </c>
      <c r="O35" s="4" t="inlineStr">
        <is>
          <t>Факт $ из 1С</t>
        </is>
      </c>
      <c r="P35" s="4" t="inlineStr">
        <is>
          <t>Факт ПТ</t>
        </is>
      </c>
      <c r="Q35" s="4" t="inlineStr">
        <is>
          <t>Факт $ МГ/секции</t>
        </is>
      </c>
      <c r="R35" s="4" t="inlineStr">
        <is>
          <t>Факт МГ/секции</t>
        </is>
      </c>
      <c r="S35" s="4" t="inlineStr">
        <is>
          <t>Факт ВПТ</t>
        </is>
      </c>
      <c r="T35" s="4" t="inlineStr">
        <is>
          <t>Тех. задание ПТ</t>
        </is>
      </c>
      <c r="U35" s="4" t="inlineStr">
        <is>
          <t>Тех задание $</t>
        </is>
      </c>
      <c r="V35" s="4" t="inlineStr">
        <is>
          <t>Тех. задание ВПТ</t>
        </is>
      </c>
      <c r="W35" s="4" t="inlineStr">
        <is>
          <t>Разница ПТ $</t>
        </is>
      </c>
      <c r="X35" s="4" t="inlineStr">
        <is>
          <t>Факт СПЛИТ</t>
        </is>
      </c>
      <c r="Y35" s="4" t="inlineStr">
        <is>
          <t>Факт $ из 1С</t>
        </is>
      </c>
      <c r="Z35" s="4" t="inlineStr">
        <is>
          <t>Факт ПТ</t>
        </is>
      </c>
      <c r="AA35" s="4" t="inlineStr">
        <is>
          <t>Факт $ МГ/секции</t>
        </is>
      </c>
      <c r="AB35" s="4" t="inlineStr">
        <is>
          <t>Факт МГ/секции</t>
        </is>
      </c>
      <c r="AC35" s="4" t="inlineStr">
        <is>
          <t>Факт ВПТ</t>
        </is>
      </c>
      <c r="AD35" s="4" t="inlineStr">
        <is>
          <t>Тех. задание ПТ</t>
        </is>
      </c>
      <c r="AE35" s="4" t="inlineStr">
        <is>
          <t>Тех задание $</t>
        </is>
      </c>
      <c r="AF35" s="4" t="inlineStr">
        <is>
          <t>Тех. задание ВПТ</t>
        </is>
      </c>
      <c r="AG35" s="4" t="inlineStr">
        <is>
          <t>Разница ПТ $</t>
        </is>
      </c>
      <c r="AH35" s="4" t="inlineStr">
        <is>
          <t>Факт СПЛИТ</t>
        </is>
      </c>
      <c r="AI35" s="4" t="inlineStr">
        <is>
          <t>Факт $ из 1С</t>
        </is>
      </c>
      <c r="AJ35" s="4" t="inlineStr">
        <is>
          <t>Факт ПТ</t>
        </is>
      </c>
      <c r="AK35" s="4" t="inlineStr">
        <is>
          <t>Факт $ МГ/секции</t>
        </is>
      </c>
      <c r="AL35" s="4" t="inlineStr">
        <is>
          <t>Факт МГ/секции</t>
        </is>
      </c>
      <c r="AM35" s="4" t="inlineStr">
        <is>
          <t>Факт ВПТ</t>
        </is>
      </c>
      <c r="AN35" s="4" t="inlineStr">
        <is>
          <t>Тех. задание ПТ</t>
        </is>
      </c>
      <c r="AO35" s="4" t="inlineStr">
        <is>
          <t>Тех задание $</t>
        </is>
      </c>
      <c r="AP35" s="4" t="inlineStr">
        <is>
          <t>Тех. задание ВПТ</t>
        </is>
      </c>
      <c r="AQ35" s="4" t="inlineStr">
        <is>
          <t>Разница ПТ $</t>
        </is>
      </c>
      <c r="AR35" s="4" t="inlineStr">
        <is>
          <t>Факт СПЛИТ</t>
        </is>
      </c>
      <c r="AS35" s="4" t="inlineStr">
        <is>
          <t>Факт $ из 1С</t>
        </is>
      </c>
      <c r="AT35" s="4" t="inlineStr">
        <is>
          <t>Факт ПТ</t>
        </is>
      </c>
      <c r="AU35" s="4" t="inlineStr">
        <is>
          <t>Факт $ МГ/секции</t>
        </is>
      </c>
      <c r="AV35" s="4" t="inlineStr">
        <is>
          <t>Факт МГ/секции</t>
        </is>
      </c>
      <c r="AW35" s="4" t="inlineStr">
        <is>
          <t>Факт ВПТ</t>
        </is>
      </c>
      <c r="AX35" s="4" t="inlineStr">
        <is>
          <t>Тех. задание ПТ</t>
        </is>
      </c>
      <c r="AY35" s="4" t="inlineStr">
        <is>
          <t>Тех задание $</t>
        </is>
      </c>
      <c r="AZ35" s="4" t="inlineStr">
        <is>
          <t>Тех. задание ВПТ</t>
        </is>
      </c>
      <c r="BA35" s="4" t="inlineStr">
        <is>
          <t>Разница ПТ $</t>
        </is>
      </c>
      <c r="BB35" s="4" t="inlineStr">
        <is>
          <t>Факт СПЛИТ</t>
        </is>
      </c>
      <c r="BC35" s="4" t="inlineStr"/>
      <c r="BD35" s="4" t="inlineStr">
        <is>
          <t>Тех. задание ПТ</t>
        </is>
      </c>
      <c r="BE35" s="4" t="inlineStr">
        <is>
          <t>Факт ПТ</t>
        </is>
      </c>
      <c r="BF35" s="4" t="inlineStr">
        <is>
          <t>Факт СПЛИТ</t>
        </is>
      </c>
      <c r="BG35" s="4" t="inlineStr">
        <is>
          <t>Тех. задание ВПТ</t>
        </is>
      </c>
      <c r="BH35" s="4" t="inlineStr">
        <is>
          <t>Факт ВПТ</t>
        </is>
      </c>
      <c r="BI35" s="4" t="inlineStr">
        <is>
          <t>Тех. задание</t>
        </is>
      </c>
      <c r="BJ35" s="4" t="inlineStr">
        <is>
          <t>Факт</t>
        </is>
      </c>
      <c r="BK35" s="4" t="inlineStr">
        <is>
          <t>Тех задание $</t>
        </is>
      </c>
      <c r="BL35" s="4" t="inlineStr">
        <is>
          <t>Факт ПТ 1С $</t>
        </is>
      </c>
      <c r="BM35" s="4" t="inlineStr">
        <is>
          <t>Факт МГ/секции 1С $</t>
        </is>
      </c>
      <c r="BN35" s="4" t="inlineStr">
        <is>
          <t>Прочие услуги $</t>
        </is>
      </c>
      <c r="BO35" s="4" t="inlineStr">
        <is>
          <t>Факт общий $</t>
        </is>
      </c>
      <c r="BP35" s="4" t="inlineStr">
        <is>
          <t>Средняя стоимость ПТ прошлого месяца $</t>
        </is>
      </c>
      <c r="BQ35" s="4" t="inlineStr">
        <is>
          <t>Ранрейт $</t>
        </is>
      </c>
      <c r="BR35" s="4" t="inlineStr">
        <is>
          <t>Средняя стоимость ПТ на новый месяц</t>
        </is>
      </c>
    </row>
    <row r="36">
      <c r="A36" s="6" t="n">
        <v>22</v>
      </c>
      <c r="B36" s="6" t="inlineStr">
        <is>
          <t>2026-03-01</t>
        </is>
      </c>
      <c r="C36" s="6" t="inlineStr">
        <is>
          <t>МТ</t>
        </is>
      </c>
      <c r="D36" s="6" t="inlineStr">
        <is>
          <t>Колян Андраник Сейранович</t>
        </is>
      </c>
      <c r="E36" s="7" t="n">
        <v>3588.75</v>
      </c>
      <c r="F36" s="7" t="n">
        <v>2</v>
      </c>
      <c r="G36" s="7" t="n">
        <v>11862.5</v>
      </c>
      <c r="H36" s="7" t="n">
        <v>15</v>
      </c>
      <c r="I36" s="7" t="n">
        <v>0</v>
      </c>
      <c r="J36" s="7" t="n">
        <v>24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7376.88</v>
      </c>
      <c r="P36" s="7" t="n">
        <v>4</v>
      </c>
      <c r="Q36" s="7" t="n">
        <v>9015</v>
      </c>
      <c r="R36" s="7" t="n">
        <v>11</v>
      </c>
      <c r="S36" s="7" t="n">
        <v>0</v>
      </c>
      <c r="T36" s="7" t="n">
        <v>24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3788.12</v>
      </c>
      <c r="Z36" s="7" t="n">
        <v>2</v>
      </c>
      <c r="AA36" s="7" t="n">
        <v>11065</v>
      </c>
      <c r="AB36" s="7" t="n">
        <v>13</v>
      </c>
      <c r="AC36" s="7" t="n">
        <v>0</v>
      </c>
      <c r="AD36" s="7" t="n">
        <v>24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7337.5</v>
      </c>
      <c r="AJ36" s="7" t="n">
        <v>4</v>
      </c>
      <c r="AK36" s="7" t="n">
        <v>13657.5</v>
      </c>
      <c r="AL36" s="7" t="n">
        <v>16</v>
      </c>
      <c r="AM36" s="7" t="n">
        <v>0</v>
      </c>
      <c r="AN36" s="7" t="n">
        <v>24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7975</v>
      </c>
      <c r="AT36" s="7" t="n">
        <v>4</v>
      </c>
      <c r="AU36" s="7" t="n">
        <v>8467.5</v>
      </c>
      <c r="AV36" s="7" t="n">
        <v>10</v>
      </c>
      <c r="AW36" s="7" t="n">
        <v>0</v>
      </c>
      <c r="AX36" s="7" t="n">
        <v>7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979.2361111111111</v>
      </c>
      <c r="BQ36" s="7">
        <f>BO36/30*30</f>
        <v/>
      </c>
      <c r="BR36" s="7">
        <f>IFERROR(BL36/BE36,0)</f>
        <v/>
      </c>
    </row>
    <row r="37">
      <c r="A37" s="8" t="n"/>
      <c r="B37" s="8" t="n"/>
      <c r="C37" s="8" t="n"/>
      <c r="D37" s="8" t="inlineStr">
        <is>
          <t>Итого БИ</t>
        </is>
      </c>
      <c r="E37" s="9">
        <f>SUM(E36:E36)</f>
        <v/>
      </c>
      <c r="F37" s="9">
        <f>SUM(F36:F36)</f>
        <v/>
      </c>
      <c r="G37" s="9">
        <f>SUM(G36:G36)</f>
        <v/>
      </c>
      <c r="H37" s="9">
        <f>SUM(H36:H36)</f>
        <v/>
      </c>
      <c r="I37" s="9">
        <f>SUM(I36:I36)</f>
        <v/>
      </c>
      <c r="J37" s="9">
        <f>SUM(J36:J36)</f>
        <v/>
      </c>
      <c r="K37" s="9">
        <f>SUM(K36:K36)</f>
        <v/>
      </c>
      <c r="L37" s="9">
        <f>SUM(L36:L36)</f>
        <v/>
      </c>
      <c r="M37" s="9">
        <f>SUM(M36:M36)</f>
        <v/>
      </c>
      <c r="N37" s="9">
        <f>SUM(N36:N36)</f>
        <v/>
      </c>
      <c r="O37" s="9">
        <f>SUM(O36:O36)</f>
        <v/>
      </c>
      <c r="P37" s="9">
        <f>SUM(P36:P36)</f>
        <v/>
      </c>
      <c r="Q37" s="9">
        <f>SUM(Q36:Q36)</f>
        <v/>
      </c>
      <c r="R37" s="9">
        <f>SUM(R36:R36)</f>
        <v/>
      </c>
      <c r="S37" s="9">
        <f>SUM(S36:S36)</f>
        <v/>
      </c>
      <c r="T37" s="9">
        <f>SUM(T36:T36)</f>
        <v/>
      </c>
      <c r="U37" s="9">
        <f>SUM(U36:U36)</f>
        <v/>
      </c>
      <c r="V37" s="9">
        <f>SUM(V36:V36)</f>
        <v/>
      </c>
      <c r="W37" s="9">
        <f>SUM(W36:W36)</f>
        <v/>
      </c>
      <c r="X37" s="9">
        <f>SUM(X36:X36)</f>
        <v/>
      </c>
      <c r="Y37" s="9">
        <f>SUM(Y36:Y36)</f>
        <v/>
      </c>
      <c r="Z37" s="9">
        <f>SUM(Z36:Z36)</f>
        <v/>
      </c>
      <c r="AA37" s="9">
        <f>SUM(AA36:AA36)</f>
        <v/>
      </c>
      <c r="AB37" s="9">
        <f>SUM(AB36:AB36)</f>
        <v/>
      </c>
      <c r="AC37" s="9">
        <f>SUM(AC36:AC36)</f>
        <v/>
      </c>
      <c r="AD37" s="9">
        <f>SUM(AD36:AD36)</f>
        <v/>
      </c>
      <c r="AE37" s="9">
        <f>SUM(AE36:AE36)</f>
        <v/>
      </c>
      <c r="AF37" s="9">
        <f>SUM(AF36:AF36)</f>
        <v/>
      </c>
      <c r="AG37" s="9">
        <f>SUM(AG36:AG36)</f>
        <v/>
      </c>
      <c r="AH37" s="9">
        <f>SUM(AH36:AH36)</f>
        <v/>
      </c>
      <c r="AI37" s="9">
        <f>SUM(AI36:AI36)</f>
        <v/>
      </c>
      <c r="AJ37" s="9">
        <f>SUM(AJ36:AJ36)</f>
        <v/>
      </c>
      <c r="AK37" s="9">
        <f>SUM(AK36:AK36)</f>
        <v/>
      </c>
      <c r="AL37" s="9">
        <f>SUM(AL36:AL36)</f>
        <v/>
      </c>
      <c r="AM37" s="9">
        <f>SUM(AM36:AM36)</f>
        <v/>
      </c>
      <c r="AN37" s="9">
        <f>SUM(AN36:AN36)</f>
        <v/>
      </c>
      <c r="AO37" s="9">
        <f>SUM(AO36:AO36)</f>
        <v/>
      </c>
      <c r="AP37" s="9">
        <f>SUM(AP36:AP36)</f>
        <v/>
      </c>
      <c r="AQ37" s="9">
        <f>SUM(AQ36:AQ36)</f>
        <v/>
      </c>
      <c r="AR37" s="9">
        <f>SUM(AR36:AR36)</f>
        <v/>
      </c>
      <c r="AS37" s="9">
        <f>SUM(AS36:AS36)</f>
        <v/>
      </c>
      <c r="AT37" s="9">
        <f>SUM(AT36:AT36)</f>
        <v/>
      </c>
      <c r="AU37" s="9">
        <f>SUM(AU36:AU36)</f>
        <v/>
      </c>
      <c r="AV37" s="9">
        <f>SUM(AV36:AV36)</f>
        <v/>
      </c>
      <c r="AW37" s="9">
        <f>SUM(AW36:AW36)</f>
        <v/>
      </c>
      <c r="AX37" s="9">
        <f>SUM(AX36:AX36)</f>
        <v/>
      </c>
      <c r="AY37" s="9">
        <f>SUM(AY36:AY36)</f>
        <v/>
      </c>
      <c r="AZ37" s="9">
        <f>SUM(AZ36:AZ36)</f>
        <v/>
      </c>
      <c r="BA37" s="9">
        <f>SUM(BA36:BA36)</f>
        <v/>
      </c>
      <c r="BB37" s="9">
        <f>SUM(BB36:BB36)</f>
        <v/>
      </c>
      <c r="BC37" s="9">
        <f>SUM(BC36:BC36)</f>
        <v/>
      </c>
      <c r="BD37" s="9">
        <f>SUM(BD36:BD36)</f>
        <v/>
      </c>
      <c r="BE37" s="9">
        <f>SUM(BE36:BE36)</f>
        <v/>
      </c>
      <c r="BF37" s="9">
        <f>SUM(BF36:BF36)</f>
        <v/>
      </c>
      <c r="BG37" s="9">
        <f>SUM(BG36:BG36)</f>
        <v/>
      </c>
      <c r="BH37" s="9">
        <f>SUM(BH36:BH36)</f>
        <v/>
      </c>
      <c r="BI37" s="9">
        <f>SUM(BI36:BI36)</f>
        <v/>
      </c>
      <c r="BJ37" s="9">
        <f>SUM(BJ36:BJ36)</f>
        <v/>
      </c>
      <c r="BK37" s="9">
        <f>SUM(BK36:BK36)</f>
        <v/>
      </c>
      <c r="BL37" s="9">
        <f>SUM(BL36:BL36)</f>
        <v/>
      </c>
      <c r="BM37" s="9">
        <f>SUM(BM36:BM36)</f>
        <v/>
      </c>
      <c r="BN37" s="9">
        <f>SUM(BN36:BN36)</f>
        <v/>
      </c>
      <c r="BO37" s="9">
        <f>SUM(BO36:BO36)</f>
        <v/>
      </c>
      <c r="BP37" s="9">
        <f>IFERROR(BK37/BD37,0)</f>
        <v/>
      </c>
      <c r="BQ37" s="9">
        <f>BO37/30*30</f>
        <v/>
      </c>
      <c r="BR37" s="9">
        <f>IFERROR(BL37/BE37,0)</f>
        <v/>
      </c>
    </row>
    <row r="39">
      <c r="A39" s="10" t="n"/>
      <c r="B39" s="10" t="n"/>
      <c r="C39" s="10" t="n"/>
      <c r="D39" s="10" t="inlineStr">
        <is>
          <t>Итого</t>
        </is>
      </c>
      <c r="E39" s="11">
        <f>SUM(E21,E32,E37)</f>
        <v/>
      </c>
      <c r="F39" s="11">
        <f>SUM(F21,F32,F37)</f>
        <v/>
      </c>
      <c r="G39" s="11">
        <f>SUM(G21,G32,G37)</f>
        <v/>
      </c>
      <c r="H39" s="11">
        <f>SUM(H21,H32,H37)</f>
        <v/>
      </c>
      <c r="I39" s="11">
        <f>SUM(I21,I32,I37)</f>
        <v/>
      </c>
      <c r="J39" s="11">
        <f>SUM(J21,J32,J37)</f>
        <v/>
      </c>
      <c r="K39" s="11">
        <f>SUM(K21,K32,K37)</f>
        <v/>
      </c>
      <c r="L39" s="11">
        <f>SUM(L21,L32,L37)</f>
        <v/>
      </c>
      <c r="M39" s="11">
        <f>SUM(M21,M32,M37)</f>
        <v/>
      </c>
      <c r="N39" s="11">
        <f>SUM(N21,N32,N37)</f>
        <v/>
      </c>
      <c r="O39" s="11">
        <f>SUM(O21,O32,O37)</f>
        <v/>
      </c>
      <c r="P39" s="11">
        <f>SUM(P21,P32,P37)</f>
        <v/>
      </c>
      <c r="Q39" s="11">
        <f>SUM(Q21,Q32,Q37)</f>
        <v/>
      </c>
      <c r="R39" s="11">
        <f>SUM(R21,R32,R37)</f>
        <v/>
      </c>
      <c r="S39" s="11">
        <f>SUM(S21,S32,S37)</f>
        <v/>
      </c>
      <c r="T39" s="11">
        <f>SUM(T21,T32,T37)</f>
        <v/>
      </c>
      <c r="U39" s="11">
        <f>SUM(U21,U32,U37)</f>
        <v/>
      </c>
      <c r="V39" s="11">
        <f>SUM(V21,V32,V37)</f>
        <v/>
      </c>
      <c r="W39" s="11">
        <f>SUM(W21,W32,W37)</f>
        <v/>
      </c>
      <c r="X39" s="11">
        <f>SUM(X21,X32,X37)</f>
        <v/>
      </c>
      <c r="Y39" s="11">
        <f>SUM(Y21,Y32,Y37)</f>
        <v/>
      </c>
      <c r="Z39" s="11">
        <f>SUM(Z21,Z32,Z37)</f>
        <v/>
      </c>
      <c r="AA39" s="11">
        <f>SUM(AA21,AA32,AA37)</f>
        <v/>
      </c>
      <c r="AB39" s="11">
        <f>SUM(AB21,AB32,AB37)</f>
        <v/>
      </c>
      <c r="AC39" s="11">
        <f>SUM(AC21,AC32,AC37)</f>
        <v/>
      </c>
      <c r="AD39" s="11">
        <f>SUM(AD21,AD32,AD37)</f>
        <v/>
      </c>
      <c r="AE39" s="11">
        <f>SUM(AE21,AE32,AE37)</f>
        <v/>
      </c>
      <c r="AF39" s="11">
        <f>SUM(AF21,AF32,AF37)</f>
        <v/>
      </c>
      <c r="AG39" s="11">
        <f>SUM(AG21,AG32,AG37)</f>
        <v/>
      </c>
      <c r="AH39" s="11">
        <f>SUM(AH21,AH32,AH37)</f>
        <v/>
      </c>
      <c r="AI39" s="11">
        <f>SUM(AI21,AI32,AI37)</f>
        <v/>
      </c>
      <c r="AJ39" s="11">
        <f>SUM(AJ21,AJ32,AJ37)</f>
        <v/>
      </c>
      <c r="AK39" s="11">
        <f>SUM(AK21,AK32,AK37)</f>
        <v/>
      </c>
      <c r="AL39" s="11">
        <f>SUM(AL21,AL32,AL37)</f>
        <v/>
      </c>
      <c r="AM39" s="11">
        <f>SUM(AM21,AM32,AM37)</f>
        <v/>
      </c>
      <c r="AN39" s="11">
        <f>SUM(AN21,AN32,AN37)</f>
        <v/>
      </c>
      <c r="AO39" s="11">
        <f>SUM(AO21,AO32,AO37)</f>
        <v/>
      </c>
      <c r="AP39" s="11">
        <f>SUM(AP21,AP32,AP37)</f>
        <v/>
      </c>
      <c r="AQ39" s="11">
        <f>SUM(AQ21,AQ32,AQ37)</f>
        <v/>
      </c>
      <c r="AR39" s="11">
        <f>SUM(AR21,AR32,AR37)</f>
        <v/>
      </c>
      <c r="AS39" s="11">
        <f>SUM(AS21,AS32,AS37)</f>
        <v/>
      </c>
      <c r="AT39" s="11">
        <f>SUM(AT21,AT32,AT37)</f>
        <v/>
      </c>
      <c r="AU39" s="11">
        <f>SUM(AU21,AU32,AU37)</f>
        <v/>
      </c>
      <c r="AV39" s="11">
        <f>SUM(AV21,AV32,AV37)</f>
        <v/>
      </c>
      <c r="AW39" s="11">
        <f>SUM(AW21,AW32,AW37)</f>
        <v/>
      </c>
      <c r="AX39" s="11">
        <f>SUM(AX21,AX32,AX37)</f>
        <v/>
      </c>
      <c r="AY39" s="11">
        <f>SUM(AY21,AY32,AY37)</f>
        <v/>
      </c>
      <c r="AZ39" s="11">
        <f>SUM(AZ21,AZ32,AZ37)</f>
        <v/>
      </c>
      <c r="BA39" s="11">
        <f>SUM(BA21,BA32,BA37)</f>
        <v/>
      </c>
      <c r="BB39" s="11">
        <f>SUM(BB21,BB32,BB37)</f>
        <v/>
      </c>
      <c r="BC39" s="11">
        <f>SUM(BC21,BC32,BC37)</f>
        <v/>
      </c>
      <c r="BD39" s="11">
        <f>SUM(BD21,BD32,BD37)</f>
        <v/>
      </c>
      <c r="BE39" s="11">
        <f>SUM(BE21,BE32,BE37)</f>
        <v/>
      </c>
      <c r="BF39" s="11">
        <f>SUM(BF21,BF32,BF37)</f>
        <v/>
      </c>
      <c r="BG39" s="11">
        <f>SUM(BG21,BG32,BG37)</f>
        <v/>
      </c>
      <c r="BH39" s="11">
        <f>SUM(BH21,BH32,BH37)</f>
        <v/>
      </c>
      <c r="BI39" s="11">
        <f>SUM(BI21,BI32,BI37)</f>
        <v/>
      </c>
      <c r="BJ39" s="11">
        <f>SUM(BJ21,BJ32,BJ37)</f>
        <v/>
      </c>
      <c r="BK39" s="11">
        <f>SUM(BK21,BK32,BK37)</f>
        <v/>
      </c>
      <c r="BL39" s="11">
        <f>SUM(BL21,BL32,BL37)</f>
        <v/>
      </c>
      <c r="BM39" s="11">
        <f>SUM(BM21,BM32,BM37)</f>
        <v/>
      </c>
      <c r="BN39" s="11">
        <f>SUM(BN21,BN32,BN37)</f>
        <v/>
      </c>
      <c r="BO39" s="11">
        <f>SUM(BO21,BO32,BO37)</f>
        <v/>
      </c>
      <c r="BP39" s="11">
        <f>IFERROR(BK39/BD39,0)</f>
        <v/>
      </c>
      <c r="BQ39" s="11">
        <f>BO39/30*30</f>
        <v/>
      </c>
      <c r="BR39" s="11">
        <f>IFERROR(BL39/BE39,0)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20">
    <cfRule type="dataBar" priority="1">
      <dataBar showValue="1">
        <cfvo type="num" val="0"/>
        <cfvo type="num" val="0"/>
        <color rgb="00D8B4FE"/>
      </dataBar>
    </cfRule>
  </conditionalFormatting>
  <conditionalFormatting sqref="M25:M31">
    <cfRule type="dataBar" priority="2">
      <dataBar showValue="1">
        <cfvo type="num" val="0"/>
        <cfvo type="num" val="0"/>
        <color rgb="00D8B4FE"/>
      </dataBar>
    </cfRule>
  </conditionalFormatting>
  <conditionalFormatting sqref="M36">
    <cfRule type="dataBar" priority="3">
      <dataBar showValue="1">
        <cfvo type="num" val="0"/>
        <cfvo type="num" val="0"/>
        <color rgb="00D8B4FE"/>
      </dataBar>
    </cfRule>
  </conditionalFormatting>
  <conditionalFormatting sqref="W7:W20">
    <cfRule type="dataBar" priority="4">
      <dataBar showValue="1">
        <cfvo type="num" val="0"/>
        <cfvo type="num" val="0"/>
        <color rgb="00D8B4FE"/>
      </dataBar>
    </cfRule>
  </conditionalFormatting>
  <conditionalFormatting sqref="W25:W31">
    <cfRule type="dataBar" priority="5">
      <dataBar showValue="1">
        <cfvo type="num" val="0"/>
        <cfvo type="num" val="0"/>
        <color rgb="00D8B4FE"/>
      </dataBar>
    </cfRule>
  </conditionalFormatting>
  <conditionalFormatting sqref="W36">
    <cfRule type="dataBar" priority="6">
      <dataBar showValue="1">
        <cfvo type="num" val="0"/>
        <cfvo type="num" val="0"/>
        <color rgb="00D8B4FE"/>
      </dataBar>
    </cfRule>
  </conditionalFormatting>
  <conditionalFormatting sqref="AG7:AG20">
    <cfRule type="dataBar" priority="7">
      <dataBar showValue="1">
        <cfvo type="num" val="0"/>
        <cfvo type="num" val="0"/>
        <color rgb="00D8B4FE"/>
      </dataBar>
    </cfRule>
  </conditionalFormatting>
  <conditionalFormatting sqref="AG25:AG31">
    <cfRule type="dataBar" priority="8">
      <dataBar showValue="1">
        <cfvo type="num" val="0"/>
        <cfvo type="num" val="0"/>
        <color rgb="00D8B4FE"/>
      </dataBar>
    </cfRule>
  </conditionalFormatting>
  <conditionalFormatting sqref="AG36">
    <cfRule type="dataBar" priority="9">
      <dataBar showValue="1">
        <cfvo type="num" val="0"/>
        <cfvo type="num" val="0"/>
        <color rgb="00D8B4FE"/>
      </dataBar>
    </cfRule>
  </conditionalFormatting>
  <conditionalFormatting sqref="AQ7:AQ20">
    <cfRule type="dataBar" priority="10">
      <dataBar showValue="1">
        <cfvo type="num" val="0"/>
        <cfvo type="num" val="0"/>
        <color rgb="00D8B4FE"/>
      </dataBar>
    </cfRule>
  </conditionalFormatting>
  <conditionalFormatting sqref="AQ25:AQ31">
    <cfRule type="dataBar" priority="11">
      <dataBar showValue="1">
        <cfvo type="num" val="0"/>
        <cfvo type="num" val="0"/>
        <color rgb="00D8B4FE"/>
      </dataBar>
    </cfRule>
  </conditionalFormatting>
  <conditionalFormatting sqref="AQ36">
    <cfRule type="dataBar" priority="12">
      <dataBar showValue="1">
        <cfvo type="num" val="0"/>
        <cfvo type="num" val="0"/>
        <color rgb="00D8B4FE"/>
      </dataBar>
    </cfRule>
  </conditionalFormatting>
  <conditionalFormatting sqref="BA7:BA20">
    <cfRule type="dataBar" priority="13">
      <dataBar showValue="1">
        <cfvo type="num" val="0"/>
        <cfvo type="num" val="0"/>
        <color rgb="00D8B4FE"/>
      </dataBar>
    </cfRule>
  </conditionalFormatting>
  <conditionalFormatting sqref="BA25:BA31">
    <cfRule type="dataBar" priority="14">
      <dataBar showValue="1">
        <cfvo type="num" val="0"/>
        <cfvo type="num" val="0"/>
        <color rgb="00D8B4FE"/>
      </dataBar>
    </cfRule>
  </conditionalFormatting>
  <conditionalFormatting sqref="BA36">
    <cfRule type="dataBar" priority="15">
      <dataBar showValue="1">
        <cfvo type="num" val="0"/>
        <cfvo type="num" val="0"/>
        <color rgb="00D8B4FE"/>
      </dataBar>
    </cfRule>
  </conditionalFormatting>
  <conditionalFormatting sqref="BQ7:BQ20">
    <cfRule type="dataBar" priority="16">
      <dataBar showValue="1">
        <cfvo type="num" val="0"/>
        <cfvo type="max"/>
        <color rgb="00B7E4C7"/>
      </dataBar>
    </cfRule>
  </conditionalFormatting>
  <conditionalFormatting sqref="BQ25:BQ31">
    <cfRule type="dataBar" priority="17">
      <dataBar showValue="1">
        <cfvo type="num" val="0"/>
        <cfvo type="max"/>
        <color rgb="00B7E4C7"/>
      </dataBar>
    </cfRule>
  </conditionalFormatting>
  <conditionalFormatting sqref="BQ36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1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30.06.2026</t>
        </is>
      </c>
    </row>
    <row r="3">
      <c r="A3" t="inlineStr">
        <is>
          <t>Дата контроля: 30.06.2026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1697476.46</v>
      </c>
    </row>
    <row r="7">
      <c r="A7" s="6" t="inlineStr">
        <is>
          <t>План суммы</t>
        </is>
      </c>
      <c r="B7" s="14" t="n">
        <v>1430000</v>
      </c>
    </row>
    <row r="8">
      <c r="A8" s="6" t="inlineStr">
        <is>
          <t>Выполнение суммы</t>
        </is>
      </c>
      <c r="B8" s="15" t="n">
        <v>1.187046475524476</v>
      </c>
    </row>
    <row r="9">
      <c r="A9" s="6" t="inlineStr">
        <is>
          <t>Факт тренировок</t>
        </is>
      </c>
      <c r="B9" s="14" t="n">
        <v>1109</v>
      </c>
    </row>
    <row r="10">
      <c r="A10" s="6" t="inlineStr">
        <is>
          <t>План тренировок</t>
        </is>
      </c>
      <c r="B10" s="14" t="n">
        <v>971</v>
      </c>
    </row>
    <row r="11">
      <c r="A11" s="6" t="inlineStr">
        <is>
          <t>Выполнение тренировок</t>
        </is>
      </c>
      <c r="B11" s="15" t="n">
        <v>1.142121524201854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545</v>
      </c>
      <c r="C17" s="7" t="n">
        <v>652</v>
      </c>
      <c r="D17" s="17" t="n">
        <v>1.196330275229358</v>
      </c>
      <c r="E17" s="7" t="n">
        <v>780000</v>
      </c>
      <c r="F17" s="7" t="n">
        <v>950591.7100000003</v>
      </c>
      <c r="G17" s="17" t="n">
        <v>1.218707320512821</v>
      </c>
      <c r="H17" s="7" t="n">
        <v>950591.7100000003</v>
      </c>
      <c r="I17" s="7" t="n">
        <v>170591.7100000003</v>
      </c>
    </row>
    <row r="18">
      <c r="A18" s="6" t="inlineStr">
        <is>
          <t>ГП</t>
        </is>
      </c>
      <c r="B18" s="7" t="n">
        <v>324</v>
      </c>
      <c r="C18" s="7" t="n">
        <v>376</v>
      </c>
      <c r="D18" s="17" t="n">
        <v>1.160493827160494</v>
      </c>
      <c r="E18" s="7" t="n">
        <v>550000</v>
      </c>
      <c r="F18" s="7" t="n">
        <v>662751.0000000002</v>
      </c>
      <c r="G18" s="17" t="n">
        <v>1.205001818181819</v>
      </c>
      <c r="H18" s="7" t="n">
        <v>662751.0000000002</v>
      </c>
      <c r="I18" s="7" t="n">
        <v>112751.0000000002</v>
      </c>
    </row>
    <row r="19">
      <c r="A19" s="6" t="inlineStr">
        <is>
          <t>БИ</t>
        </is>
      </c>
      <c r="B19" s="7" t="n">
        <v>102</v>
      </c>
      <c r="C19" s="7" t="n">
        <v>81</v>
      </c>
      <c r="D19" s="17" t="n">
        <v>0.7941176470588235</v>
      </c>
      <c r="E19" s="7" t="n">
        <v>100000</v>
      </c>
      <c r="F19" s="7" t="n">
        <v>84133.75</v>
      </c>
      <c r="G19" s="17" t="n">
        <v>0.8413375</v>
      </c>
      <c r="H19" s="7" t="n">
        <v>84133.75</v>
      </c>
      <c r="I19" s="7" t="n">
        <v>-15866.25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ТЗ</t>
        </is>
      </c>
      <c r="B25" s="6" t="inlineStr">
        <is>
          <t>Байдина Анастасия Алексеевна</t>
        </is>
      </c>
      <c r="C25" s="7" t="n">
        <v>0</v>
      </c>
      <c r="D25" s="7" t="n">
        <v>0</v>
      </c>
      <c r="E25" s="17" t="n">
        <v>0</v>
      </c>
      <c r="F25" s="7" t="n">
        <v>0</v>
      </c>
      <c r="G25" s="7" t="n">
        <v>0</v>
      </c>
      <c r="H25" s="17" t="n">
        <v>0</v>
      </c>
      <c r="I25" s="7" t="n">
        <v>0</v>
      </c>
      <c r="J25" s="7" t="n">
        <v>0</v>
      </c>
    </row>
    <row r="26">
      <c r="A26" s="6" t="inlineStr">
        <is>
          <t>ТЗ</t>
        </is>
      </c>
      <c r="B26" s="6" t="inlineStr">
        <is>
          <t>Прокашева Ксения Александровна</t>
        </is>
      </c>
      <c r="C26" s="7" t="n">
        <v>3</v>
      </c>
      <c r="D26" s="7" t="n">
        <v>1</v>
      </c>
      <c r="E26" s="17" t="n">
        <v>0.3333333333333333</v>
      </c>
      <c r="F26" s="7" t="n">
        <v>4700</v>
      </c>
      <c r="G26" s="7" t="n">
        <v>1690</v>
      </c>
      <c r="H26" s="17" t="n">
        <v>0.3595744680851064</v>
      </c>
      <c r="I26" s="7" t="n">
        <v>1690</v>
      </c>
      <c r="J26" s="7" t="n">
        <v>-3010</v>
      </c>
    </row>
    <row r="27">
      <c r="A27" s="6" t="inlineStr">
        <is>
          <t>ТЗ</t>
        </is>
      </c>
      <c r="B27" s="6" t="inlineStr">
        <is>
          <t>Байрамов Руслан Рустамович</t>
        </is>
      </c>
      <c r="C27" s="7" t="n">
        <v>10</v>
      </c>
      <c r="D27" s="7" t="n">
        <v>5</v>
      </c>
      <c r="E27" s="17" t="n">
        <v>0.5</v>
      </c>
      <c r="F27" s="7" t="n">
        <v>12400</v>
      </c>
      <c r="G27" s="7" t="n">
        <v>7986.49</v>
      </c>
      <c r="H27" s="17" t="n">
        <v>0.6440717741935483</v>
      </c>
      <c r="I27" s="7" t="n">
        <v>7986.490000000001</v>
      </c>
      <c r="J27" s="7" t="n">
        <v>-4413.51</v>
      </c>
    </row>
    <row r="28">
      <c r="A28" s="6" t="inlineStr">
        <is>
          <t>ТЗ</t>
        </is>
      </c>
      <c r="B28" s="6" t="inlineStr">
        <is>
          <t>Мельников Никита Алексеевич</t>
        </is>
      </c>
      <c r="C28" s="7" t="n">
        <v>55</v>
      </c>
      <c r="D28" s="7" t="n">
        <v>53</v>
      </c>
      <c r="E28" s="17" t="n">
        <v>0.9636363636363636</v>
      </c>
      <c r="F28" s="7" t="n">
        <v>96900</v>
      </c>
      <c r="G28" s="7" t="n">
        <v>63952.25</v>
      </c>
      <c r="H28" s="17" t="n">
        <v>0.6599819401444789</v>
      </c>
      <c r="I28" s="7" t="n">
        <v>63952.25</v>
      </c>
      <c r="J28" s="7" t="n">
        <v>-32947.75</v>
      </c>
    </row>
    <row r="29">
      <c r="A29" s="6" t="inlineStr">
        <is>
          <t>ТЗ</t>
        </is>
      </c>
      <c r="B29" s="6" t="inlineStr">
        <is>
          <t>Перевалова Анастасия Владимировна</t>
        </is>
      </c>
      <c r="C29" s="7" t="n">
        <v>34</v>
      </c>
      <c r="D29" s="7" t="n">
        <v>27</v>
      </c>
      <c r="E29" s="17" t="n">
        <v>0.7941176470588235</v>
      </c>
      <c r="F29" s="7" t="n">
        <v>55000</v>
      </c>
      <c r="G29" s="7" t="n">
        <v>39630.25</v>
      </c>
      <c r="H29" s="17" t="n">
        <v>0.72055</v>
      </c>
      <c r="I29" s="7" t="n">
        <v>39630.25</v>
      </c>
      <c r="J29" s="7" t="n">
        <v>-15369.75</v>
      </c>
    </row>
    <row r="30">
      <c r="A30" s="6" t="inlineStr">
        <is>
          <t>ТЗ</t>
        </is>
      </c>
      <c r="B30" s="6" t="inlineStr">
        <is>
          <t>Мартынов Андрей Викторович</t>
        </is>
      </c>
      <c r="C30" s="7" t="n">
        <v>103</v>
      </c>
      <c r="D30" s="7" t="n">
        <v>84</v>
      </c>
      <c r="E30" s="17" t="n">
        <v>0.8155339805825242</v>
      </c>
      <c r="F30" s="7" t="n">
        <v>139800</v>
      </c>
      <c r="G30" s="7" t="n">
        <v>123004.58</v>
      </c>
      <c r="H30" s="17" t="n">
        <v>0.8798610872675251</v>
      </c>
      <c r="I30" s="7" t="n">
        <v>123004.58</v>
      </c>
      <c r="J30" s="7" t="n">
        <v>-16795.41999999998</v>
      </c>
    </row>
    <row r="31">
      <c r="A31" s="6" t="inlineStr">
        <is>
          <t>ТЗ</t>
        </is>
      </c>
      <c r="B31" s="6" t="inlineStr">
        <is>
          <t>Черных Данила Русланович</t>
        </is>
      </c>
      <c r="C31" s="7" t="n">
        <v>96</v>
      </c>
      <c r="D31" s="7" t="n">
        <v>104</v>
      </c>
      <c r="E31" s="17" t="n">
        <v>1.083333333333333</v>
      </c>
      <c r="F31" s="7" t="n">
        <v>133300</v>
      </c>
      <c r="G31" s="7" t="n">
        <v>158217.5</v>
      </c>
      <c r="H31" s="17" t="n">
        <v>1.186927981995499</v>
      </c>
      <c r="I31" s="7" t="n">
        <v>158217.5</v>
      </c>
      <c r="J31" s="7" t="n">
        <v>24917.5</v>
      </c>
    </row>
    <row r="32">
      <c r="A32" s="6" t="inlineStr">
        <is>
          <t>ТЗ</t>
        </is>
      </c>
      <c r="B32" s="6" t="inlineStr">
        <is>
          <t>Юркова Маргарита Вадимовна</t>
        </is>
      </c>
      <c r="C32" s="7" t="n">
        <v>18</v>
      </c>
      <c r="D32" s="7" t="n">
        <v>21</v>
      </c>
      <c r="E32" s="17" t="n">
        <v>1.166666666666667</v>
      </c>
      <c r="F32" s="7" t="n">
        <v>21700</v>
      </c>
      <c r="G32" s="7" t="n">
        <v>25887.18</v>
      </c>
      <c r="H32" s="17" t="n">
        <v>1.192957603686636</v>
      </c>
      <c r="I32" s="7" t="n">
        <v>25887.18</v>
      </c>
      <c r="J32" s="7" t="n">
        <v>4187.18</v>
      </c>
    </row>
    <row r="33">
      <c r="A33" s="6" t="inlineStr">
        <is>
          <t>ТЗ</t>
        </is>
      </c>
      <c r="B33" s="6" t="inlineStr">
        <is>
          <t>Рябинина Полина Евгеньевна</t>
        </is>
      </c>
      <c r="C33" s="7" t="n">
        <v>52</v>
      </c>
      <c r="D33" s="7" t="n">
        <v>64</v>
      </c>
      <c r="E33" s="17" t="n">
        <v>1.230769230769231</v>
      </c>
      <c r="F33" s="7" t="n">
        <v>69800</v>
      </c>
      <c r="G33" s="7" t="n">
        <v>91138</v>
      </c>
      <c r="H33" s="17" t="n">
        <v>1.305702005730659</v>
      </c>
      <c r="I33" s="7" t="n">
        <v>91138</v>
      </c>
      <c r="J33" s="7" t="n">
        <v>21338</v>
      </c>
    </row>
    <row r="34">
      <c r="A34" s="6" t="inlineStr">
        <is>
          <t>ТЗ</t>
        </is>
      </c>
      <c r="B34" s="6" t="inlineStr">
        <is>
          <t>Евдокимов Илья Игоревич</t>
        </is>
      </c>
      <c r="C34" s="7" t="n">
        <v>99</v>
      </c>
      <c r="D34" s="7" t="n">
        <v>129</v>
      </c>
      <c r="E34" s="17" t="n">
        <v>1.303030303030303</v>
      </c>
      <c r="F34" s="7" t="n">
        <v>158600</v>
      </c>
      <c r="G34" s="7" t="n">
        <v>220636.2</v>
      </c>
      <c r="H34" s="17" t="n">
        <v>1.391148802017655</v>
      </c>
      <c r="I34" s="7" t="n">
        <v>220636.2</v>
      </c>
      <c r="J34" s="7" t="n">
        <v>62036.20000000004</v>
      </c>
    </row>
    <row r="35">
      <c r="A35" s="6" t="inlineStr">
        <is>
          <t>ТЗ</t>
        </is>
      </c>
      <c r="B35" s="6" t="inlineStr">
        <is>
          <t>Блинников Станислав Игоревич</t>
        </is>
      </c>
      <c r="C35" s="7" t="n">
        <v>56</v>
      </c>
      <c r="D35" s="7" t="n">
        <v>91</v>
      </c>
      <c r="E35" s="17" t="n">
        <v>1.625</v>
      </c>
      <c r="F35" s="7" t="n">
        <v>77500</v>
      </c>
      <c r="G35" s="7" t="n">
        <v>123765.75</v>
      </c>
      <c r="H35" s="17" t="n">
        <v>1.596977419354839</v>
      </c>
      <c r="I35" s="7" t="n">
        <v>123765.75</v>
      </c>
      <c r="J35" s="7" t="n">
        <v>46265.75</v>
      </c>
    </row>
    <row r="36">
      <c r="A36" s="6" t="inlineStr">
        <is>
          <t>ТЗ</t>
        </is>
      </c>
      <c r="B36" s="6" t="inlineStr">
        <is>
          <t>Бутенко Тамара Евгеньевна</t>
        </is>
      </c>
      <c r="C36" s="7" t="n">
        <v>6</v>
      </c>
      <c r="D36" s="7" t="n">
        <v>7</v>
      </c>
      <c r="E36" s="17" t="n">
        <v>1.166666666666667</v>
      </c>
      <c r="F36" s="7" t="n">
        <v>1800</v>
      </c>
      <c r="G36" s="7" t="n">
        <v>7490.25</v>
      </c>
      <c r="H36" s="17" t="n">
        <v>4.16125</v>
      </c>
      <c r="I36" s="7" t="n">
        <v>7490.25</v>
      </c>
      <c r="J36" s="7" t="n">
        <v>5690.25</v>
      </c>
    </row>
    <row r="37">
      <c r="A37" s="6" t="inlineStr">
        <is>
          <t>ТЗ</t>
        </is>
      </c>
      <c r="B37" s="6" t="inlineStr">
        <is>
          <t>Байрамова Кристина Дмитриевна</t>
        </is>
      </c>
      <c r="C37" s="7" t="n">
        <v>7</v>
      </c>
      <c r="D37" s="7" t="n">
        <v>39</v>
      </c>
      <c r="E37" s="17" t="n">
        <v>5.571428571428571</v>
      </c>
      <c r="F37" s="7" t="n">
        <v>5600</v>
      </c>
      <c r="G37" s="7" t="n">
        <v>50826.25</v>
      </c>
      <c r="H37" s="17" t="n">
        <v>9.076116071428572</v>
      </c>
      <c r="I37" s="7" t="n">
        <v>50826.25</v>
      </c>
      <c r="J37" s="7" t="n">
        <v>45226.25</v>
      </c>
    </row>
    <row r="38">
      <c r="A38" s="6" t="inlineStr">
        <is>
          <t>ТЗ</t>
        </is>
      </c>
      <c r="B38" s="6" t="inlineStr">
        <is>
          <t>Кузьмичев Кирилл Константинович</t>
        </is>
      </c>
      <c r="C38" s="7" t="n">
        <v>6</v>
      </c>
      <c r="D38" s="7" t="n">
        <v>27</v>
      </c>
      <c r="E38" s="17" t="n">
        <v>4.5</v>
      </c>
      <c r="F38" s="7" t="n">
        <v>2900</v>
      </c>
      <c r="G38" s="7" t="n">
        <v>36367.00999999999</v>
      </c>
      <c r="H38" s="17" t="n">
        <v>12.54034827586207</v>
      </c>
      <c r="I38" s="7" t="n">
        <v>36367.00999999999</v>
      </c>
      <c r="J38" s="7" t="n">
        <v>33467.00999999999</v>
      </c>
    </row>
    <row r="39">
      <c r="A39" s="6" t="inlineStr">
        <is>
          <t>ГП</t>
        </is>
      </c>
      <c r="B39" s="6" t="inlineStr">
        <is>
          <t>Митяшева Елена Владимировна</t>
        </is>
      </c>
      <c r="C39" s="7" t="n">
        <v>11</v>
      </c>
      <c r="D39" s="7" t="n">
        <v>5</v>
      </c>
      <c r="E39" s="17" t="n">
        <v>0.4545454545454545</v>
      </c>
      <c r="F39" s="7" t="n">
        <v>15400</v>
      </c>
      <c r="G39" s="7" t="n">
        <v>8950</v>
      </c>
      <c r="H39" s="17" t="n">
        <v>0.5811688311688312</v>
      </c>
      <c r="I39" s="7" t="n">
        <v>8950</v>
      </c>
      <c r="J39" s="7" t="n">
        <v>-6450</v>
      </c>
    </row>
    <row r="40">
      <c r="A40" s="6" t="inlineStr">
        <is>
          <t>ГП</t>
        </is>
      </c>
      <c r="B40" s="6" t="inlineStr">
        <is>
          <t>Арнст Марина Николаевна</t>
        </is>
      </c>
      <c r="C40" s="7" t="n">
        <v>29</v>
      </c>
      <c r="D40" s="7" t="n">
        <v>25</v>
      </c>
      <c r="E40" s="17" t="n">
        <v>0.8620689655172413</v>
      </c>
      <c r="F40" s="7" t="n">
        <v>43300</v>
      </c>
      <c r="G40" s="7" t="n">
        <v>35251.5</v>
      </c>
      <c r="H40" s="17" t="n">
        <v>0.814122401847575</v>
      </c>
      <c r="I40" s="7" t="n">
        <v>35251.5</v>
      </c>
      <c r="J40" s="7" t="n">
        <v>-8048.5</v>
      </c>
    </row>
    <row r="41">
      <c r="A41" s="6" t="inlineStr">
        <is>
          <t>ГП</t>
        </is>
      </c>
      <c r="B41" s="6" t="inlineStr">
        <is>
          <t>Салимова Ксения Валерьевна</t>
        </is>
      </c>
      <c r="C41" s="7" t="n">
        <v>84</v>
      </c>
      <c r="D41" s="7" t="n">
        <v>83</v>
      </c>
      <c r="E41" s="17" t="n">
        <v>0.9880952380952381</v>
      </c>
      <c r="F41" s="7" t="n">
        <v>153200</v>
      </c>
      <c r="G41" s="7" t="n">
        <v>154923.52</v>
      </c>
      <c r="H41" s="17" t="n">
        <v>1.011250130548303</v>
      </c>
      <c r="I41" s="7" t="n">
        <v>154923.52</v>
      </c>
      <c r="J41" s="7" t="n">
        <v>1723.51999999999</v>
      </c>
    </row>
    <row r="42">
      <c r="A42" s="6" t="inlineStr">
        <is>
          <t>ГП</t>
        </is>
      </c>
      <c r="B42" s="6" t="inlineStr">
        <is>
          <t>Куликова Юлия Владимировна</t>
        </is>
      </c>
      <c r="C42" s="7" t="n">
        <v>74</v>
      </c>
      <c r="D42" s="7" t="n">
        <v>82</v>
      </c>
      <c r="E42" s="17" t="n">
        <v>1.108108108108108</v>
      </c>
      <c r="F42" s="7" t="n">
        <v>136900</v>
      </c>
      <c r="G42" s="7" t="n">
        <v>156158.13</v>
      </c>
      <c r="H42" s="17" t="n">
        <v>1.140672972972973</v>
      </c>
      <c r="I42" s="7" t="n">
        <v>156158.13</v>
      </c>
      <c r="J42" s="7" t="n">
        <v>19258.13</v>
      </c>
    </row>
    <row r="43">
      <c r="A43" s="6" t="inlineStr">
        <is>
          <t>ГП</t>
        </is>
      </c>
      <c r="B43" s="6" t="inlineStr">
        <is>
          <t>Плахов Петр Сергеевич</t>
        </is>
      </c>
      <c r="C43" s="7" t="n">
        <v>48</v>
      </c>
      <c r="D43" s="7" t="n">
        <v>64</v>
      </c>
      <c r="E43" s="17" t="n">
        <v>1.333333333333333</v>
      </c>
      <c r="F43" s="7" t="n">
        <v>79400</v>
      </c>
      <c r="G43" s="7" t="n">
        <v>106254.8</v>
      </c>
      <c r="H43" s="17" t="n">
        <v>1.338221662468514</v>
      </c>
      <c r="I43" s="7" t="n">
        <v>106254.8</v>
      </c>
      <c r="J43" s="7" t="n">
        <v>26854.8</v>
      </c>
    </row>
    <row r="44">
      <c r="A44" s="6" t="inlineStr">
        <is>
          <t>ГП</t>
        </is>
      </c>
      <c r="B44" s="6" t="inlineStr">
        <is>
          <t>Обедина Татьяна Валентиновна</t>
        </is>
      </c>
      <c r="C44" s="7" t="n">
        <v>45</v>
      </c>
      <c r="D44" s="7" t="n">
        <v>59</v>
      </c>
      <c r="E44" s="17" t="n">
        <v>1.311111111111111</v>
      </c>
      <c r="F44" s="7" t="n">
        <v>74600</v>
      </c>
      <c r="G44" s="7" t="n">
        <v>100897</v>
      </c>
      <c r="H44" s="17" t="n">
        <v>1.352506702412869</v>
      </c>
      <c r="I44" s="7" t="n">
        <v>100897</v>
      </c>
      <c r="J44" s="7" t="n">
        <v>26297</v>
      </c>
    </row>
    <row r="45">
      <c r="A45" s="6" t="inlineStr">
        <is>
          <t>ГП</t>
        </is>
      </c>
      <c r="B45" s="6" t="inlineStr">
        <is>
          <t>Плахова Екатерина Александровна</t>
        </is>
      </c>
      <c r="C45" s="7" t="n">
        <v>33</v>
      </c>
      <c r="D45" s="7" t="n">
        <v>58</v>
      </c>
      <c r="E45" s="17" t="n">
        <v>1.757575757575758</v>
      </c>
      <c r="F45" s="7" t="n">
        <v>47200</v>
      </c>
      <c r="G45" s="7" t="n">
        <v>100316.05</v>
      </c>
      <c r="H45" s="17" t="n">
        <v>2.125340042372881</v>
      </c>
      <c r="I45" s="7" t="n">
        <v>100316.05</v>
      </c>
      <c r="J45" s="7" t="n">
        <v>53116.05</v>
      </c>
    </row>
    <row r="46">
      <c r="A46" s="6" t="inlineStr">
        <is>
          <t>БИ</t>
        </is>
      </c>
      <c r="B46" s="6" t="inlineStr">
        <is>
          <t>Колян Андраник Сейранович</t>
        </is>
      </c>
      <c r="C46" s="7" t="n">
        <v>102</v>
      </c>
      <c r="D46" s="7" t="n">
        <v>81</v>
      </c>
      <c r="E46" s="17" t="n">
        <v>0.7941176470588235</v>
      </c>
      <c r="F46" s="7" t="n">
        <v>100000</v>
      </c>
      <c r="G46" s="7" t="n">
        <v>84133.75</v>
      </c>
      <c r="H46" s="17" t="n">
        <v>0.8413375</v>
      </c>
      <c r="I46" s="7" t="n">
        <v>84133.75</v>
      </c>
      <c r="J46" s="7" t="n">
        <v>-15866.25</v>
      </c>
    </row>
    <row r="50">
      <c r="A50" s="16" t="inlineStr">
        <is>
          <t>Дорожная карта по дням</t>
        </is>
      </c>
    </row>
    <row r="51">
      <c r="A51" s="13" t="inlineStr">
        <is>
          <t>День</t>
        </is>
      </c>
      <c r="B51" s="13" t="inlineStr">
        <is>
          <t>Дата</t>
        </is>
      </c>
      <c r="C51" s="13" t="inlineStr">
        <is>
          <t>План ₽ накоп.</t>
        </is>
      </c>
      <c r="D51" s="13" t="inlineStr">
        <is>
          <t>Факт ₽ день</t>
        </is>
      </c>
      <c r="E51" s="13" t="inlineStr">
        <is>
          <t>Факт ₽ накоп.</t>
        </is>
      </c>
      <c r="F51" s="13" t="inlineStr">
        <is>
          <t>% ₽</t>
        </is>
      </c>
      <c r="G51" s="13" t="inlineStr">
        <is>
          <t>План трен. накоп.</t>
        </is>
      </c>
      <c r="H51" s="13" t="inlineStr">
        <is>
          <t>Факт трен. день</t>
        </is>
      </c>
      <c r="I51" s="13" t="inlineStr">
        <is>
          <t>Факт трен. накоп.</t>
        </is>
      </c>
      <c r="J51" s="13" t="inlineStr">
        <is>
          <t>% трен.</t>
        </is>
      </c>
    </row>
    <row r="52">
      <c r="A52" s="6" t="n">
        <v>1</v>
      </c>
      <c r="B52" s="6" t="inlineStr">
        <is>
          <t>01.06.2026</t>
        </is>
      </c>
      <c r="C52" s="7" t="n">
        <v>47666.66666666666</v>
      </c>
      <c r="D52" s="7" t="n">
        <v>64470.65</v>
      </c>
      <c r="E52" s="7" t="n">
        <v>64470.65</v>
      </c>
      <c r="F52" s="17" t="n">
        <v>1.352531118881119</v>
      </c>
      <c r="G52" s="7" t="n">
        <v>32.36666666666667</v>
      </c>
      <c r="H52" s="7" t="n">
        <v>40</v>
      </c>
      <c r="I52" s="7" t="n">
        <v>40</v>
      </c>
      <c r="J52" s="17" t="n">
        <v>1.235839340885685</v>
      </c>
    </row>
    <row r="53">
      <c r="A53" s="6" t="n">
        <v>2</v>
      </c>
      <c r="B53" s="6" t="inlineStr">
        <is>
          <t>02.06.2026</t>
        </is>
      </c>
      <c r="C53" s="7" t="n">
        <v>95333.33333333333</v>
      </c>
      <c r="D53" s="7" t="n">
        <v>67833.83</v>
      </c>
      <c r="E53" s="7" t="n">
        <v>132304.48</v>
      </c>
      <c r="F53" s="17" t="n">
        <v>1.387809230769231</v>
      </c>
      <c r="G53" s="7" t="n">
        <v>64.73333333333333</v>
      </c>
      <c r="H53" s="7" t="n">
        <v>45</v>
      </c>
      <c r="I53" s="7" t="n">
        <v>85</v>
      </c>
      <c r="J53" s="17" t="n">
        <v>1.31307929969104</v>
      </c>
    </row>
    <row r="54">
      <c r="A54" s="6" t="n">
        <v>3</v>
      </c>
      <c r="B54" s="6" t="inlineStr">
        <is>
          <t>03.06.2026</t>
        </is>
      </c>
      <c r="C54" s="7" t="n">
        <v>143000</v>
      </c>
      <c r="D54" s="7" t="n">
        <v>83099.01999999999</v>
      </c>
      <c r="E54" s="7" t="n">
        <v>215403.5</v>
      </c>
      <c r="F54" s="17" t="n">
        <v>1.506318181818182</v>
      </c>
      <c r="G54" s="7" t="n">
        <v>97.09999999999999</v>
      </c>
      <c r="H54" s="7" t="n">
        <v>54</v>
      </c>
      <c r="I54" s="7" t="n">
        <v>139</v>
      </c>
      <c r="J54" s="17" t="n">
        <v>1.431513903192585</v>
      </c>
    </row>
    <row r="55">
      <c r="A55" s="6" t="n">
        <v>4</v>
      </c>
      <c r="B55" s="6" t="inlineStr">
        <is>
          <t>04.06.2026</t>
        </is>
      </c>
      <c r="C55" s="7" t="n">
        <v>190666.6666666667</v>
      </c>
      <c r="D55" s="7" t="n">
        <v>87971.67999999999</v>
      </c>
      <c r="E55" s="7" t="n">
        <v>303375.18</v>
      </c>
      <c r="F55" s="17" t="n">
        <v>1.591128566433566</v>
      </c>
      <c r="G55" s="7" t="n">
        <v>129.4666666666667</v>
      </c>
      <c r="H55" s="7" t="n">
        <v>55</v>
      </c>
      <c r="I55" s="7" t="n">
        <v>194</v>
      </c>
      <c r="J55" s="17" t="n">
        <v>1.498455200823893</v>
      </c>
    </row>
    <row r="56">
      <c r="A56" s="6" t="n">
        <v>5</v>
      </c>
      <c r="B56" s="6" t="inlineStr">
        <is>
          <t>05.06.2026</t>
        </is>
      </c>
      <c r="C56" s="7" t="n">
        <v>238333.3333333333</v>
      </c>
      <c r="D56" s="7" t="n">
        <v>45440.45</v>
      </c>
      <c r="E56" s="7" t="n">
        <v>348815.63</v>
      </c>
      <c r="F56" s="17" t="n">
        <v>1.463562083916084</v>
      </c>
      <c r="G56" s="7" t="n">
        <v>161.8333333333333</v>
      </c>
      <c r="H56" s="7" t="n">
        <v>31</v>
      </c>
      <c r="I56" s="7" t="n">
        <v>225</v>
      </c>
      <c r="J56" s="17" t="n">
        <v>1.390319258496395</v>
      </c>
    </row>
    <row r="57">
      <c r="A57" s="6" t="n">
        <v>6</v>
      </c>
      <c r="B57" s="6" t="inlineStr">
        <is>
          <t>06.06.2026</t>
        </is>
      </c>
      <c r="C57" s="7" t="n">
        <v>286000</v>
      </c>
      <c r="D57" s="7" t="n">
        <v>11675.5</v>
      </c>
      <c r="E57" s="7" t="n">
        <v>360491.13</v>
      </c>
      <c r="F57" s="17" t="n">
        <v>1.260458496503497</v>
      </c>
      <c r="G57" s="7" t="n">
        <v>194.2</v>
      </c>
      <c r="H57" s="7" t="n">
        <v>9</v>
      </c>
      <c r="I57" s="7" t="n">
        <v>234</v>
      </c>
      <c r="J57" s="17" t="n">
        <v>1.204943357363543</v>
      </c>
    </row>
    <row r="58">
      <c r="A58" s="6" t="n">
        <v>7</v>
      </c>
      <c r="B58" s="6" t="inlineStr">
        <is>
          <t>07.06.2026</t>
        </is>
      </c>
      <c r="C58" s="7" t="n">
        <v>333666.6666666667</v>
      </c>
      <c r="D58" s="7" t="n">
        <v>27927.25</v>
      </c>
      <c r="E58" s="7" t="n">
        <v>388418.38</v>
      </c>
      <c r="F58" s="17" t="n">
        <v>1.164091048951049</v>
      </c>
      <c r="G58" s="7" t="n">
        <v>226.5666666666667</v>
      </c>
      <c r="H58" s="7" t="n">
        <v>21</v>
      </c>
      <c r="I58" s="7" t="n">
        <v>255</v>
      </c>
      <c r="J58" s="17" t="n">
        <v>1.12549654259232</v>
      </c>
    </row>
    <row r="59">
      <c r="A59" s="6" t="n">
        <v>8</v>
      </c>
      <c r="B59" s="6" t="inlineStr">
        <is>
          <t>08.06.2026</t>
        </is>
      </c>
      <c r="C59" s="7" t="n">
        <v>381333.3333333333</v>
      </c>
      <c r="D59" s="7" t="n">
        <v>61034.72</v>
      </c>
      <c r="E59" s="7" t="n">
        <v>449453.1</v>
      </c>
      <c r="F59" s="17" t="n">
        <v>1.178635751748252</v>
      </c>
      <c r="G59" s="7" t="n">
        <v>258.9333333333333</v>
      </c>
      <c r="H59" s="7" t="n">
        <v>38</v>
      </c>
      <c r="I59" s="7" t="n">
        <v>293</v>
      </c>
      <c r="J59" s="17" t="n">
        <v>1.131565396498455</v>
      </c>
    </row>
    <row r="60">
      <c r="A60" s="6" t="n">
        <v>9</v>
      </c>
      <c r="B60" s="6" t="inlineStr">
        <is>
          <t>09.06.2026</t>
        </is>
      </c>
      <c r="C60" s="7" t="n">
        <v>429000</v>
      </c>
      <c r="D60" s="7" t="n">
        <v>89307.82999999999</v>
      </c>
      <c r="E60" s="7" t="n">
        <v>538760.9299999999</v>
      </c>
      <c r="F60" s="17" t="n">
        <v>1.255852983682983</v>
      </c>
      <c r="G60" s="7" t="n">
        <v>291.3</v>
      </c>
      <c r="H60" s="7" t="n">
        <v>54</v>
      </c>
      <c r="I60" s="7" t="n">
        <v>347</v>
      </c>
      <c r="J60" s="17" t="n">
        <v>1.19121180913148</v>
      </c>
    </row>
    <row r="61">
      <c r="A61" s="6" t="n">
        <v>10</v>
      </c>
      <c r="B61" s="6" t="inlineStr">
        <is>
          <t>10.06.2026</t>
        </is>
      </c>
      <c r="C61" s="7" t="n">
        <v>476666.6666666667</v>
      </c>
      <c r="D61" s="7" t="n">
        <v>67676.05</v>
      </c>
      <c r="E61" s="7" t="n">
        <v>606436.98</v>
      </c>
      <c r="F61" s="17" t="n">
        <v>1.272245412587413</v>
      </c>
      <c r="G61" s="7" t="n">
        <v>323.6666666666667</v>
      </c>
      <c r="H61" s="7" t="n">
        <v>45</v>
      </c>
      <c r="I61" s="7" t="n">
        <v>392</v>
      </c>
      <c r="J61" s="17" t="n">
        <v>1.211122554067971</v>
      </c>
    </row>
    <row r="62">
      <c r="A62" s="6" t="n">
        <v>11</v>
      </c>
      <c r="B62" s="6" t="inlineStr">
        <is>
          <t>11.06.2026</t>
        </is>
      </c>
      <c r="C62" s="7" t="n">
        <v>524333.3333333334</v>
      </c>
      <c r="D62" s="7" t="n">
        <v>79917.2</v>
      </c>
      <c r="E62" s="7" t="n">
        <v>686354.1799999999</v>
      </c>
      <c r="F62" s="17" t="n">
        <v>1.309003521932613</v>
      </c>
      <c r="G62" s="7" t="n">
        <v>356.0333333333334</v>
      </c>
      <c r="H62" s="7" t="n">
        <v>50</v>
      </c>
      <c r="I62" s="7" t="n">
        <v>442</v>
      </c>
      <c r="J62" s="17" t="n">
        <v>1.241456792435165</v>
      </c>
    </row>
    <row r="63">
      <c r="A63" s="6" t="n">
        <v>12</v>
      </c>
      <c r="B63" s="6" t="inlineStr">
        <is>
          <t>12.06.2026</t>
        </is>
      </c>
      <c r="C63" s="7" t="n">
        <v>572000</v>
      </c>
      <c r="D63" s="7" t="n">
        <v>51216.8</v>
      </c>
      <c r="E63" s="7" t="n">
        <v>737570.98</v>
      </c>
      <c r="F63" s="17" t="n">
        <v>1.289459755244755</v>
      </c>
      <c r="G63" s="7" t="n">
        <v>388.4</v>
      </c>
      <c r="H63" s="7" t="n">
        <v>32</v>
      </c>
      <c r="I63" s="7" t="n">
        <v>474</v>
      </c>
      <c r="J63" s="17" t="n">
        <v>1.220391349124614</v>
      </c>
    </row>
    <row r="64">
      <c r="A64" s="6" t="n">
        <v>13</v>
      </c>
      <c r="B64" s="6" t="inlineStr">
        <is>
          <t>13.06.2026</t>
        </is>
      </c>
      <c r="C64" s="7" t="n">
        <v>619666.6666666666</v>
      </c>
      <c r="D64" s="7" t="n">
        <v>23053.25</v>
      </c>
      <c r="E64" s="7" t="n">
        <v>760624.23</v>
      </c>
      <c r="F64" s="17" t="n">
        <v>1.227473206024745</v>
      </c>
      <c r="G64" s="7" t="n">
        <v>420.7666666666667</v>
      </c>
      <c r="H64" s="7" t="n">
        <v>15</v>
      </c>
      <c r="I64" s="7" t="n">
        <v>489</v>
      </c>
      <c r="J64" s="17" t="n">
        <v>1.162164303255961</v>
      </c>
    </row>
    <row r="65">
      <c r="A65" s="6" t="n">
        <v>14</v>
      </c>
      <c r="B65" s="6" t="inlineStr">
        <is>
          <t>14.06.2026</t>
        </is>
      </c>
      <c r="C65" s="7" t="n">
        <v>667333.3333333334</v>
      </c>
      <c r="D65" s="7" t="n">
        <v>6161.38</v>
      </c>
      <c r="E65" s="7" t="n">
        <v>766785.61</v>
      </c>
      <c r="F65" s="17" t="n">
        <v>1.149029385614386</v>
      </c>
      <c r="G65" s="7" t="n">
        <v>453.1333333333333</v>
      </c>
      <c r="H65" s="7" t="n">
        <v>4</v>
      </c>
      <c r="I65" s="7" t="n">
        <v>493</v>
      </c>
      <c r="J65" s="17" t="n">
        <v>1.087979991172576</v>
      </c>
    </row>
    <row r="66">
      <c r="A66" s="6" t="n">
        <v>15</v>
      </c>
      <c r="B66" s="6" t="inlineStr">
        <is>
          <t>15.06.2026</t>
        </is>
      </c>
      <c r="C66" s="7" t="n">
        <v>715000</v>
      </c>
      <c r="D66" s="7" t="n">
        <v>64735.01</v>
      </c>
      <c r="E66" s="7" t="n">
        <v>831520.62</v>
      </c>
      <c r="F66" s="17" t="n">
        <v>1.162965902097902</v>
      </c>
      <c r="G66" s="7" t="n">
        <v>485.5</v>
      </c>
      <c r="H66" s="7" t="n">
        <v>44</v>
      </c>
      <c r="I66" s="7" t="n">
        <v>537</v>
      </c>
      <c r="J66" s="17" t="n">
        <v>1.106076210092688</v>
      </c>
    </row>
    <row r="67">
      <c r="A67" s="6" t="n">
        <v>16</v>
      </c>
      <c r="B67" s="6" t="inlineStr">
        <is>
          <t>16.06.2026</t>
        </is>
      </c>
      <c r="C67" s="7" t="n">
        <v>762666.6666666666</v>
      </c>
      <c r="D67" s="7" t="n">
        <v>71181.15999999999</v>
      </c>
      <c r="E67" s="7" t="n">
        <v>902701.78</v>
      </c>
      <c r="F67" s="17" t="n">
        <v>1.183612473776224</v>
      </c>
      <c r="G67" s="7" t="n">
        <v>517.8666666666667</v>
      </c>
      <c r="H67" s="7" t="n">
        <v>46</v>
      </c>
      <c r="I67" s="7" t="n">
        <v>583</v>
      </c>
      <c r="J67" s="17" t="n">
        <v>1.125772399588054</v>
      </c>
    </row>
    <row r="68">
      <c r="A68" s="6" t="n">
        <v>17</v>
      </c>
      <c r="B68" s="6" t="inlineStr">
        <is>
          <t>17.06.2026</t>
        </is>
      </c>
      <c r="C68" s="7" t="n">
        <v>810333.3333333334</v>
      </c>
      <c r="D68" s="7" t="n">
        <v>88172.75</v>
      </c>
      <c r="E68" s="7" t="n">
        <v>990874.53</v>
      </c>
      <c r="F68" s="17" t="n">
        <v>1.222798679555738</v>
      </c>
      <c r="G68" s="7" t="n">
        <v>550.2333333333333</v>
      </c>
      <c r="H68" s="7" t="n">
        <v>58</v>
      </c>
      <c r="I68" s="7" t="n">
        <v>641</v>
      </c>
      <c r="J68" s="17" t="n">
        <v>1.1649603198643</v>
      </c>
    </row>
    <row r="69">
      <c r="A69" s="6" t="n">
        <v>18</v>
      </c>
      <c r="B69" s="6" t="inlineStr">
        <is>
          <t>18.06.2026</t>
        </is>
      </c>
      <c r="C69" s="7" t="n">
        <v>858000</v>
      </c>
      <c r="D69" s="7" t="n">
        <v>76101.41</v>
      </c>
      <c r="E69" s="7" t="n">
        <v>1066975.94</v>
      </c>
      <c r="F69" s="17" t="n">
        <v>1.243561701631702</v>
      </c>
      <c r="G69" s="7" t="n">
        <v>582.6</v>
      </c>
      <c r="H69" s="7" t="n">
        <v>46</v>
      </c>
      <c r="I69" s="7" t="n">
        <v>687</v>
      </c>
      <c r="J69" s="17" t="n">
        <v>1.179196704428424</v>
      </c>
    </row>
    <row r="70">
      <c r="A70" s="6" t="n">
        <v>19</v>
      </c>
      <c r="B70" s="6" t="inlineStr">
        <is>
          <t>19.06.2026</t>
        </is>
      </c>
      <c r="C70" s="7" t="n">
        <v>905666.6666666666</v>
      </c>
      <c r="D70" s="7" t="n">
        <v>63156.55</v>
      </c>
      <c r="E70" s="7" t="n">
        <v>1130132.49</v>
      </c>
      <c r="F70" s="17" t="n">
        <v>1.247845958778064</v>
      </c>
      <c r="G70" s="7" t="n">
        <v>614.9666666666667</v>
      </c>
      <c r="H70" s="7" t="n">
        <v>38</v>
      </c>
      <c r="I70" s="7" t="n">
        <v>725</v>
      </c>
      <c r="J70" s="17" t="n">
        <v>1.178925687029107</v>
      </c>
    </row>
    <row r="71">
      <c r="A71" s="6" t="n">
        <v>20</v>
      </c>
      <c r="B71" s="6" t="inlineStr">
        <is>
          <t>20.06.2026</t>
        </is>
      </c>
      <c r="C71" s="7" t="n">
        <v>953333.3333333334</v>
      </c>
      <c r="D71" s="7" t="n">
        <v>15240.37</v>
      </c>
      <c r="E71" s="7" t="n">
        <v>1145372.86</v>
      </c>
      <c r="F71" s="17" t="n">
        <v>1.201440062937063</v>
      </c>
      <c r="G71" s="7" t="n">
        <v>647.3333333333334</v>
      </c>
      <c r="H71" s="7" t="n">
        <v>9</v>
      </c>
      <c r="I71" s="7" t="n">
        <v>734</v>
      </c>
      <c r="J71" s="17" t="n">
        <v>1.133882595262616</v>
      </c>
    </row>
    <row r="72">
      <c r="A72" s="6" t="n">
        <v>21</v>
      </c>
      <c r="B72" s="6" t="inlineStr">
        <is>
          <t>21.06.2026</t>
        </is>
      </c>
      <c r="C72" s="7" t="n">
        <v>1001000</v>
      </c>
      <c r="D72" s="7" t="n">
        <v>24558.5</v>
      </c>
      <c r="E72" s="7" t="n">
        <v>1169931.36</v>
      </c>
      <c r="F72" s="17" t="n">
        <v>1.168762597402597</v>
      </c>
      <c r="G72" s="7" t="n">
        <v>679.7</v>
      </c>
      <c r="H72" s="7" t="n">
        <v>19</v>
      </c>
      <c r="I72" s="7" t="n">
        <v>753</v>
      </c>
      <c r="J72" s="17" t="n">
        <v>1.107841694865382</v>
      </c>
    </row>
    <row r="73">
      <c r="A73" s="6" t="n">
        <v>22</v>
      </c>
      <c r="B73" s="6" t="inlineStr">
        <is>
          <t>22.06.2026</t>
        </is>
      </c>
      <c r="C73" s="7" t="n">
        <v>1048666.666666667</v>
      </c>
      <c r="D73" s="7" t="n">
        <v>37701.95</v>
      </c>
      <c r="E73" s="7" t="n">
        <v>1207633.31</v>
      </c>
      <c r="F73" s="17" t="n">
        <v>1.151589297520661</v>
      </c>
      <c r="G73" s="7" t="n">
        <v>712.0666666666667</v>
      </c>
      <c r="H73" s="7" t="n">
        <v>27</v>
      </c>
      <c r="I73" s="7" t="n">
        <v>780</v>
      </c>
      <c r="J73" s="17" t="n">
        <v>1.095403052148675</v>
      </c>
    </row>
    <row r="74">
      <c r="A74" s="6" t="n">
        <v>23</v>
      </c>
      <c r="B74" s="6" t="inlineStr">
        <is>
          <t>23.06.2026</t>
        </is>
      </c>
      <c r="C74" s="7" t="n">
        <v>1096333.333333333</v>
      </c>
      <c r="D74" s="7" t="n">
        <v>85714.06</v>
      </c>
      <c r="E74" s="7" t="n">
        <v>1293347.37</v>
      </c>
      <c r="F74" s="17" t="n">
        <v>1.179702678625722</v>
      </c>
      <c r="G74" s="7" t="n">
        <v>744.4333333333333</v>
      </c>
      <c r="H74" s="7" t="n">
        <v>56</v>
      </c>
      <c r="I74" s="7" t="n">
        <v>836</v>
      </c>
      <c r="J74" s="17" t="n">
        <v>1.123001835848296</v>
      </c>
    </row>
    <row r="75">
      <c r="A75" s="6" t="n">
        <v>24</v>
      </c>
      <c r="B75" s="6" t="inlineStr">
        <is>
          <t>24.06.2026</t>
        </is>
      </c>
      <c r="C75" s="7" t="n">
        <v>1144000</v>
      </c>
      <c r="D75" s="7" t="n">
        <v>75358.31999999999</v>
      </c>
      <c r="E75" s="7" t="n">
        <v>1368705.69</v>
      </c>
      <c r="F75" s="17" t="n">
        <v>1.196421057692308</v>
      </c>
      <c r="G75" s="7" t="n">
        <v>776.8</v>
      </c>
      <c r="H75" s="7" t="n">
        <v>45</v>
      </c>
      <c r="I75" s="7" t="n">
        <v>881</v>
      </c>
      <c r="J75" s="17" t="n">
        <v>1.134140061791967</v>
      </c>
    </row>
    <row r="76">
      <c r="A76" s="6" t="n">
        <v>25</v>
      </c>
      <c r="B76" s="6" t="inlineStr">
        <is>
          <t>25.06.2026</t>
        </is>
      </c>
      <c r="C76" s="7" t="n">
        <v>1191666.666666667</v>
      </c>
      <c r="D76" s="7" t="n">
        <v>68410.14999999999</v>
      </c>
      <c r="E76" s="7" t="n">
        <v>1437115.84</v>
      </c>
      <c r="F76" s="17" t="n">
        <v>1.205971334265734</v>
      </c>
      <c r="G76" s="7" t="n">
        <v>809.1666666666666</v>
      </c>
      <c r="H76" s="7" t="n">
        <v>46</v>
      </c>
      <c r="I76" s="7" t="n">
        <v>927</v>
      </c>
      <c r="J76" s="17" t="n">
        <v>1.14562306900103</v>
      </c>
    </row>
    <row r="77">
      <c r="A77" s="6" t="n">
        <v>26</v>
      </c>
      <c r="B77" s="6" t="inlineStr">
        <is>
          <t>26.06.2026</t>
        </is>
      </c>
      <c r="C77" s="7" t="n">
        <v>1239333.333333333</v>
      </c>
      <c r="D77" s="7" t="n">
        <v>57449.68</v>
      </c>
      <c r="E77" s="7" t="n">
        <v>1494565.52</v>
      </c>
      <c r="F77" s="17" t="n">
        <v>1.205943130715438</v>
      </c>
      <c r="G77" s="7" t="n">
        <v>841.5333333333333</v>
      </c>
      <c r="H77" s="7" t="n">
        <v>40</v>
      </c>
      <c r="I77" s="7" t="n">
        <v>967</v>
      </c>
      <c r="J77" s="17" t="n">
        <v>1.149092925611978</v>
      </c>
    </row>
    <row r="78">
      <c r="A78" s="6" t="n">
        <v>27</v>
      </c>
      <c r="B78" s="6" t="inlineStr">
        <is>
          <t>27.06.2026</t>
        </is>
      </c>
      <c r="C78" s="7" t="n">
        <v>1287000</v>
      </c>
      <c r="D78" s="7" t="n">
        <v>22597.91</v>
      </c>
      <c r="E78" s="7" t="n">
        <v>1517163.43</v>
      </c>
      <c r="F78" s="17" t="n">
        <v>1.178837163947164</v>
      </c>
      <c r="G78" s="7" t="n">
        <v>873.9</v>
      </c>
      <c r="H78" s="7" t="n">
        <v>14</v>
      </c>
      <c r="I78" s="7" t="n">
        <v>981</v>
      </c>
      <c r="J78" s="17" t="n">
        <v>1.122554067971164</v>
      </c>
    </row>
    <row r="79">
      <c r="A79" s="6" t="n">
        <v>28</v>
      </c>
      <c r="B79" s="6" t="inlineStr">
        <is>
          <t>28.06.2026</t>
        </is>
      </c>
      <c r="C79" s="7" t="n">
        <v>1334666.666666667</v>
      </c>
      <c r="D79" s="7" t="n">
        <v>20110.29</v>
      </c>
      <c r="E79" s="7" t="n">
        <v>1537273.72</v>
      </c>
      <c r="F79" s="17" t="n">
        <v>1.151803486513487</v>
      </c>
      <c r="G79" s="7" t="n">
        <v>906.2666666666667</v>
      </c>
      <c r="H79" s="7" t="n">
        <v>16</v>
      </c>
      <c r="I79" s="7" t="n">
        <v>997</v>
      </c>
      <c r="J79" s="17" t="n">
        <v>1.100117698984846</v>
      </c>
    </row>
    <row r="80">
      <c r="A80" s="6" t="n">
        <v>29</v>
      </c>
      <c r="B80" s="6" t="inlineStr">
        <is>
          <t>29.06.2026</t>
        </is>
      </c>
      <c r="C80" s="7" t="n">
        <v>1382333.333333333</v>
      </c>
      <c r="D80" s="7" t="n">
        <v>73014.05</v>
      </c>
      <c r="E80" s="7" t="n">
        <v>1610287.77</v>
      </c>
      <c r="F80" s="17" t="n">
        <v>1.164905548589342</v>
      </c>
      <c r="G80" s="7" t="n">
        <v>938.6333333333333</v>
      </c>
      <c r="H80" s="7" t="n">
        <v>50</v>
      </c>
      <c r="I80" s="7" t="n">
        <v>1047</v>
      </c>
      <c r="J80" s="17" t="n">
        <v>1.115451543023545</v>
      </c>
    </row>
    <row r="81">
      <c r="A81" s="6" t="n">
        <v>30</v>
      </c>
      <c r="B81" s="6" t="inlineStr">
        <is>
          <t>30.06.2026</t>
        </is>
      </c>
      <c r="C81" s="7" t="n">
        <v>1430000</v>
      </c>
      <c r="D81" s="7" t="n">
        <v>87188.69</v>
      </c>
      <c r="E81" s="7" t="n">
        <v>1697476.46</v>
      </c>
      <c r="F81" s="17" t="n">
        <v>1.187046475524475</v>
      </c>
      <c r="G81" s="7" t="n">
        <v>971</v>
      </c>
      <c r="H81" s="7" t="n">
        <v>62</v>
      </c>
      <c r="I81" s="7" t="n">
        <v>1109</v>
      </c>
      <c r="J81" s="17" t="n">
        <v>1.142121524201854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6">
    <cfRule type="dataBar" priority="5">
      <dataBar showValue="1">
        <cfvo type="num" val="0"/>
        <cfvo type="num" val="1"/>
        <color rgb="00B7E4C7"/>
      </dataBar>
    </cfRule>
  </conditionalFormatting>
  <conditionalFormatting sqref="H25:H46">
    <cfRule type="dataBar" priority="5">
      <dataBar showValue="1">
        <cfvo type="num" val="0"/>
        <cfvo type="num" val="1"/>
        <color rgb="00B7E4C7"/>
      </dataBar>
    </cfRule>
  </conditionalFormatting>
  <conditionalFormatting sqref="F52:F81">
    <cfRule type="dataBar" priority="7">
      <dataBar showValue="1">
        <cfvo type="num" val="0"/>
        <cfvo type="num" val="1"/>
        <color rgb="00B7E4C7"/>
      </dataBar>
    </cfRule>
  </conditionalFormatting>
  <conditionalFormatting sqref="J52:J81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2026-07-08T10:35:49Z</dcterms:created>
  <dcterms:modified xsi:type="dcterms:W3CDTF">2026-07-08T10:35:49Z</dcterms:modified>
</cp:coreProperties>
</file>